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การเงิน\งบแสดงฐานะการเงินประจำปี\งบแสดงฐานะการเงินปี 2562\"/>
    </mc:Choice>
  </mc:AlternateContent>
  <bookViews>
    <workbookView xWindow="0" yWindow="0" windowWidth="15345" windowHeight="4680" tabRatio="945" activeTab="2"/>
  </bookViews>
  <sheets>
    <sheet name="งบแสดงฐานะ" sheetId="1" r:id="rId1"/>
    <sheet name="ข้อมูลทั่วไป" sheetId="2" r:id="rId2"/>
    <sheet name="เหตุ2" sheetId="3" r:id="rId3"/>
    <sheet name="เหตุ3" sheetId="5" r:id="rId4"/>
    <sheet name="เหตุ4" sheetId="8" r:id="rId5"/>
    <sheet name="เหตุ5" sheetId="6" r:id="rId6"/>
    <sheet name="เหตุ6" sheetId="9" r:id="rId7"/>
    <sheet name="เหตุ7" sheetId="11" r:id="rId8"/>
    <sheet name="เหตุ8" sheetId="10" r:id="rId9"/>
    <sheet name="เหตุ9" sheetId="12" r:id="rId10"/>
    <sheet name="เหตุ10" sheetId="13" r:id="rId11"/>
    <sheet name="เหตุ11" sheetId="17" r:id="rId12"/>
    <sheet name="เหตุ12" sheetId="19" r:id="rId13"/>
    <sheet name="เหตุ13" sheetId="20" r:id="rId14"/>
    <sheet name="เหตุ14" sheetId="21" r:id="rId15"/>
    <sheet name="เหตุ15" sheetId="23" r:id="rId16"/>
    <sheet name="เหตุ15.1" sheetId="24" r:id="rId17"/>
    <sheet name="00410" sheetId="26" r:id="rId18"/>
    <sheet name="00110" sheetId="27" r:id="rId19"/>
    <sheet name="00120" sheetId="28" r:id="rId20"/>
    <sheet name="00210" sheetId="29" r:id="rId21"/>
    <sheet name="00220" sheetId="30" r:id="rId22"/>
    <sheet name="00230" sheetId="31" r:id="rId23"/>
    <sheet name="00240" sheetId="32" r:id="rId24"/>
    <sheet name="00250" sheetId="33" r:id="rId25"/>
    <sheet name="00260" sheetId="34" r:id="rId26"/>
    <sheet name="00310" sheetId="35" r:id="rId27"/>
    <sheet name="00320" sheetId="36" r:id="rId28"/>
    <sheet name="00330" sheetId="37" r:id="rId29"/>
    <sheet name="จ่ายจากรายรับแผนรวม" sheetId="38" r:id="rId30"/>
    <sheet name="รายจ่ายจากสะสม" sheetId="39" r:id="rId31"/>
    <sheet name="รายจ่ายจากทุนสำรอง" sheetId="46" r:id="rId32"/>
    <sheet name="รายจ่ายจากเงินกู้" sheetId="47" r:id="rId33"/>
    <sheet name="งบแสดงผลจ่ายจากรายรับ" sheetId="40" r:id="rId34"/>
    <sheet name="จ่ายจากเงินรายรับและเงินสะสม" sheetId="41" r:id="rId35"/>
    <sheet name="แสดงรับจ่ายจากสะสมทุนสะสม" sheetId="42" r:id="rId36"/>
    <sheet name="แสดงรับจ่ายจากสะสมทุนสะสมและกู้" sheetId="43" r:id="rId37"/>
    <sheet name="1.ครุภัณฑ์" sheetId="44" r:id="rId38"/>
    <sheet name="2.ที่ดินและสิ่งก่อสร้าง" sheetId="45" r:id="rId39"/>
    <sheet name="ทรัพย์สินได้มาปี62" sheetId="48" r:id="rId40"/>
  </sheets>
  <definedNames>
    <definedName name="_xlnm.Print_Titles" localSheetId="3">เหตุ3!$1:$5</definedName>
    <definedName name="_xlnm.Print_Titles" localSheetId="4">เหตุ4!$1:$5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1" i="48" l="1"/>
  <c r="D126" i="44" l="1"/>
  <c r="D150" i="48" l="1"/>
  <c r="D128" i="48"/>
  <c r="D88" i="48"/>
  <c r="D84" i="48"/>
  <c r="D79" i="48"/>
  <c r="D68" i="48"/>
  <c r="D152" i="48" l="1"/>
  <c r="C41" i="45"/>
  <c r="C9" i="45"/>
  <c r="C17" i="45"/>
  <c r="D42" i="45"/>
  <c r="A1" i="44" l="1"/>
  <c r="G16" i="1" l="1"/>
  <c r="G12" i="1" l="1"/>
  <c r="G10" i="1"/>
  <c r="F10" i="6"/>
  <c r="D10" i="6"/>
  <c r="G49" i="1" l="1"/>
  <c r="I43" i="1"/>
  <c r="H7" i="41" l="1"/>
  <c r="H8" i="41"/>
  <c r="H9" i="41"/>
  <c r="H10" i="41"/>
  <c r="H11" i="41"/>
  <c r="H12" i="41"/>
  <c r="H13" i="41"/>
  <c r="H14" i="41"/>
  <c r="H15" i="41"/>
  <c r="H16" i="41"/>
  <c r="H6" i="41"/>
  <c r="F17" i="41"/>
  <c r="E17" i="41"/>
  <c r="C17" i="41"/>
  <c r="F14" i="40"/>
  <c r="F10" i="40"/>
  <c r="Q17" i="41"/>
  <c r="O17" i="41"/>
  <c r="N17" i="41"/>
  <c r="L8" i="41"/>
  <c r="L17" i="41" s="1"/>
  <c r="K17" i="41"/>
  <c r="G17" i="41"/>
  <c r="H17" i="41" l="1"/>
  <c r="R6" i="40"/>
  <c r="C6" i="40" s="1"/>
  <c r="F6" i="40" s="1"/>
  <c r="F7" i="40"/>
  <c r="F8" i="40"/>
  <c r="F9" i="40"/>
  <c r="F11" i="40"/>
  <c r="F12" i="40"/>
  <c r="F13" i="40"/>
  <c r="F15" i="40"/>
  <c r="F16" i="40"/>
  <c r="C7" i="40"/>
  <c r="C8" i="40"/>
  <c r="C9" i="40"/>
  <c r="C11" i="40"/>
  <c r="C12" i="40"/>
  <c r="C13" i="40"/>
  <c r="C15" i="40"/>
  <c r="C16" i="40"/>
  <c r="F17" i="40" l="1"/>
  <c r="P11" i="38"/>
  <c r="P9" i="38" l="1"/>
  <c r="P10" i="38"/>
  <c r="P12" i="38"/>
  <c r="P13" i="38"/>
  <c r="P14" i="38"/>
  <c r="P15" i="38"/>
  <c r="P16" i="38"/>
  <c r="P17" i="38"/>
  <c r="P18" i="38"/>
  <c r="P19" i="38"/>
  <c r="P21" i="38"/>
  <c r="P22" i="38"/>
  <c r="G12" i="35"/>
  <c r="D18" i="38"/>
  <c r="D19" i="38"/>
  <c r="I8" i="30" l="1"/>
  <c r="I7" i="29"/>
  <c r="I8" i="29"/>
  <c r="I9" i="29"/>
  <c r="I10" i="29"/>
  <c r="I11" i="29"/>
  <c r="I12" i="29"/>
  <c r="I13" i="29"/>
  <c r="I14" i="29"/>
  <c r="G32" i="24" l="1"/>
  <c r="H32" i="24"/>
  <c r="E32" i="24"/>
  <c r="F32" i="24"/>
  <c r="D32" i="24" l="1"/>
  <c r="D10" i="23" l="1"/>
  <c r="E15" i="23" s="1"/>
  <c r="G28" i="23"/>
  <c r="H15" i="23"/>
  <c r="H16" i="23" s="1"/>
  <c r="E16" i="19" l="1"/>
  <c r="K30" i="17"/>
  <c r="J30" i="17"/>
  <c r="I30" i="17"/>
  <c r="L29" i="17"/>
  <c r="L26" i="17"/>
  <c r="L25" i="17"/>
  <c r="L24" i="17"/>
  <c r="L23" i="17"/>
  <c r="L22" i="17"/>
  <c r="L21" i="17"/>
  <c r="L20" i="17"/>
  <c r="L19" i="17"/>
  <c r="L18" i="17"/>
  <c r="L17" i="17"/>
  <c r="L14" i="17"/>
  <c r="L13" i="17"/>
  <c r="L12" i="17"/>
  <c r="L11" i="17"/>
  <c r="L10" i="17"/>
  <c r="L9" i="17"/>
  <c r="L8" i="17"/>
  <c r="L7" i="17"/>
  <c r="D16" i="10"/>
  <c r="C16" i="10"/>
  <c r="F20" i="10"/>
  <c r="G20" i="10"/>
  <c r="G16" i="10"/>
  <c r="F16" i="10"/>
  <c r="G10" i="8"/>
  <c r="G19" i="5"/>
  <c r="G14" i="5"/>
  <c r="G10" i="5"/>
  <c r="G20" i="5" s="1"/>
  <c r="I8" i="1" s="1"/>
  <c r="L30" i="17" l="1"/>
  <c r="G42" i="1" s="1"/>
  <c r="I55" i="1"/>
  <c r="I50" i="1"/>
  <c r="I51" i="1"/>
  <c r="I56" i="1" s="1"/>
  <c r="I19" i="1"/>
  <c r="I15" i="1"/>
  <c r="I9" i="1"/>
  <c r="D33" i="3"/>
  <c r="H11" i="20" l="1"/>
  <c r="I46" i="1" s="1"/>
  <c r="F11" i="20"/>
  <c r="F20" i="40" l="1"/>
  <c r="F21" i="40"/>
  <c r="F22" i="40"/>
  <c r="F23" i="40"/>
  <c r="F24" i="40"/>
  <c r="F25" i="40"/>
  <c r="F26" i="40"/>
  <c r="F19" i="40"/>
  <c r="G37" i="24" l="1"/>
  <c r="J5" i="43"/>
  <c r="K5" i="43"/>
  <c r="L5" i="43"/>
  <c r="M5" i="43"/>
  <c r="N5" i="43"/>
  <c r="O5" i="43"/>
  <c r="P5" i="43"/>
  <c r="Q5" i="43"/>
  <c r="R5" i="43"/>
  <c r="S5" i="43"/>
  <c r="T5" i="43"/>
  <c r="U5" i="43"/>
  <c r="G17" i="43"/>
  <c r="H17" i="43"/>
  <c r="E27" i="43"/>
  <c r="F27" i="43"/>
  <c r="G27" i="43"/>
  <c r="H27" i="43"/>
  <c r="B6" i="43"/>
  <c r="J8" i="43"/>
  <c r="M22" i="42"/>
  <c r="N22" i="43" s="1"/>
  <c r="Q27" i="42"/>
  <c r="R27" i="43" s="1"/>
  <c r="F6" i="43"/>
  <c r="F7" i="43"/>
  <c r="F8" i="43"/>
  <c r="F9" i="43"/>
  <c r="F10" i="43"/>
  <c r="F11" i="43"/>
  <c r="F12" i="43"/>
  <c r="F13" i="43"/>
  <c r="F14" i="43"/>
  <c r="F15" i="43"/>
  <c r="F16" i="43"/>
  <c r="E6" i="43"/>
  <c r="E8" i="43"/>
  <c r="B7" i="43"/>
  <c r="B8" i="43"/>
  <c r="B9" i="43"/>
  <c r="C9" i="43"/>
  <c r="B10" i="43"/>
  <c r="C10" i="43"/>
  <c r="B11" i="43"/>
  <c r="B12" i="43"/>
  <c r="B13" i="43"/>
  <c r="B14" i="43"/>
  <c r="C14" i="43"/>
  <c r="B15" i="43"/>
  <c r="B16" i="43"/>
  <c r="B18" i="42"/>
  <c r="B18" i="43" s="1"/>
  <c r="C18" i="42"/>
  <c r="C18" i="43" s="1"/>
  <c r="B19" i="43"/>
  <c r="C19" i="43"/>
  <c r="I19" i="43" s="1"/>
  <c r="B20" i="43"/>
  <c r="C20" i="43"/>
  <c r="I20" i="43" s="1"/>
  <c r="B21" i="43"/>
  <c r="C21" i="43"/>
  <c r="I21" i="43" s="1"/>
  <c r="B22" i="43"/>
  <c r="C22" i="43"/>
  <c r="I22" i="43" s="1"/>
  <c r="B23" i="43"/>
  <c r="C23" i="43"/>
  <c r="I23" i="43" s="1"/>
  <c r="B24" i="43"/>
  <c r="C24" i="43"/>
  <c r="I24" i="43" s="1"/>
  <c r="B25" i="43"/>
  <c r="C25" i="43"/>
  <c r="I25" i="43" s="1"/>
  <c r="B26" i="42"/>
  <c r="B26" i="43" s="1"/>
  <c r="C26" i="42"/>
  <c r="C26" i="43" s="1"/>
  <c r="I26" i="43" s="1"/>
  <c r="I5" i="41"/>
  <c r="J5" i="41"/>
  <c r="K5" i="41"/>
  <c r="L5" i="41"/>
  <c r="M5" i="41"/>
  <c r="N5" i="41"/>
  <c r="O5" i="41"/>
  <c r="P5" i="41"/>
  <c r="Q5" i="41"/>
  <c r="R5" i="41"/>
  <c r="S5" i="41"/>
  <c r="T5" i="41"/>
  <c r="I6" i="41"/>
  <c r="J6" i="43" s="1"/>
  <c r="J6" i="41"/>
  <c r="K6" i="43" s="1"/>
  <c r="K6" i="41"/>
  <c r="L6" i="43" s="1"/>
  <c r="L6" i="41"/>
  <c r="M6" i="43" s="1"/>
  <c r="M6" i="41"/>
  <c r="N6" i="43" s="1"/>
  <c r="N6" i="41"/>
  <c r="O6" i="43" s="1"/>
  <c r="O6" i="41"/>
  <c r="P6" i="43" s="1"/>
  <c r="P6" i="41"/>
  <c r="Q6" i="43" s="1"/>
  <c r="Q6" i="41"/>
  <c r="R6" i="43" s="1"/>
  <c r="R6" i="41"/>
  <c r="S6" i="43" s="1"/>
  <c r="S6" i="41"/>
  <c r="T6" i="43" s="1"/>
  <c r="J7" i="41"/>
  <c r="K7" i="43" s="1"/>
  <c r="K7" i="41"/>
  <c r="L7" i="43" s="1"/>
  <c r="L7" i="41"/>
  <c r="M7" i="43" s="1"/>
  <c r="M7" i="41"/>
  <c r="N7" i="43" s="1"/>
  <c r="N7" i="41"/>
  <c r="O7" i="43" s="1"/>
  <c r="O7" i="41"/>
  <c r="P7" i="43" s="1"/>
  <c r="P7" i="41"/>
  <c r="Q7" i="43" s="1"/>
  <c r="Q7" i="41"/>
  <c r="R7" i="43" s="1"/>
  <c r="R7" i="41"/>
  <c r="S7" i="43" s="1"/>
  <c r="S7" i="41"/>
  <c r="T7" i="43" s="1"/>
  <c r="T7" i="41"/>
  <c r="U7" i="43" s="1"/>
  <c r="T8" i="41"/>
  <c r="U8" i="43" s="1"/>
  <c r="J9" i="43"/>
  <c r="T9" i="41"/>
  <c r="U9" i="43" s="1"/>
  <c r="P10" i="43"/>
  <c r="T10" i="41"/>
  <c r="U10" i="43" s="1"/>
  <c r="T11" i="41"/>
  <c r="U11" i="43" s="1"/>
  <c r="T12" i="41"/>
  <c r="U12" i="43" s="1"/>
  <c r="T13" i="41"/>
  <c r="U13" i="43" s="1"/>
  <c r="O14" i="43"/>
  <c r="T14" i="41"/>
  <c r="U14" i="43" s="1"/>
  <c r="T15" i="41"/>
  <c r="U15" i="43" s="1"/>
  <c r="T16" i="41"/>
  <c r="U16" i="43" s="1"/>
  <c r="I18" i="41"/>
  <c r="I18" i="42" s="1"/>
  <c r="J18" i="43" s="1"/>
  <c r="J18" i="41"/>
  <c r="J18" i="42" s="1"/>
  <c r="K18" i="43" s="1"/>
  <c r="K18" i="41"/>
  <c r="K18" i="42" s="1"/>
  <c r="L18" i="43" s="1"/>
  <c r="L18" i="41"/>
  <c r="L18" i="42" s="1"/>
  <c r="M18" i="43" s="1"/>
  <c r="M18" i="41"/>
  <c r="M18" i="42" s="1"/>
  <c r="N18" i="43" s="1"/>
  <c r="N18" i="41"/>
  <c r="N18" i="42" s="1"/>
  <c r="O18" i="43" s="1"/>
  <c r="O18" i="41"/>
  <c r="O18" i="42" s="1"/>
  <c r="P18" i="43" s="1"/>
  <c r="P18" i="41"/>
  <c r="P18" i="42" s="1"/>
  <c r="Q18" i="43" s="1"/>
  <c r="Q18" i="41"/>
  <c r="Q18" i="42" s="1"/>
  <c r="R18" i="43" s="1"/>
  <c r="R18" i="41"/>
  <c r="R18" i="42" s="1"/>
  <c r="S18" i="43" s="1"/>
  <c r="S18" i="41"/>
  <c r="S18" i="42" s="1"/>
  <c r="T18" i="43" s="1"/>
  <c r="T18" i="41"/>
  <c r="T18" i="42" s="1"/>
  <c r="U18" i="43" s="1"/>
  <c r="I19" i="41"/>
  <c r="I19" i="42" s="1"/>
  <c r="J19" i="43" s="1"/>
  <c r="J19" i="41"/>
  <c r="J19" i="42" s="1"/>
  <c r="K19" i="43" s="1"/>
  <c r="K19" i="41"/>
  <c r="K19" i="42" s="1"/>
  <c r="L19" i="43" s="1"/>
  <c r="L19" i="41"/>
  <c r="L19" i="42" s="1"/>
  <c r="M19" i="43" s="1"/>
  <c r="M19" i="41"/>
  <c r="M19" i="42" s="1"/>
  <c r="N19" i="43" s="1"/>
  <c r="N19" i="41"/>
  <c r="N19" i="42" s="1"/>
  <c r="O19" i="43" s="1"/>
  <c r="O19" i="41"/>
  <c r="O19" i="42" s="1"/>
  <c r="P19" i="43" s="1"/>
  <c r="P19" i="41"/>
  <c r="P19" i="42" s="1"/>
  <c r="Q19" i="43" s="1"/>
  <c r="Q19" i="41"/>
  <c r="Q19" i="42" s="1"/>
  <c r="R19" i="43" s="1"/>
  <c r="R19" i="41"/>
  <c r="R19" i="42" s="1"/>
  <c r="S19" i="43" s="1"/>
  <c r="S19" i="41"/>
  <c r="S19" i="42" s="1"/>
  <c r="T19" i="43" s="1"/>
  <c r="T19" i="41"/>
  <c r="T19" i="42" s="1"/>
  <c r="U19" i="43" s="1"/>
  <c r="I20" i="41"/>
  <c r="I20" i="42" s="1"/>
  <c r="J20" i="43" s="1"/>
  <c r="J20" i="41"/>
  <c r="J20" i="42" s="1"/>
  <c r="K20" i="43" s="1"/>
  <c r="K20" i="41"/>
  <c r="K20" i="42" s="1"/>
  <c r="L20" i="43" s="1"/>
  <c r="L20" i="41"/>
  <c r="L20" i="42" s="1"/>
  <c r="M20" i="43" s="1"/>
  <c r="M20" i="41"/>
  <c r="M20" i="42" s="1"/>
  <c r="N20" i="43" s="1"/>
  <c r="N20" i="41"/>
  <c r="N20" i="42" s="1"/>
  <c r="O20" i="43" s="1"/>
  <c r="O20" i="41"/>
  <c r="O20" i="42" s="1"/>
  <c r="P20" i="43" s="1"/>
  <c r="P20" i="41"/>
  <c r="P20" i="42" s="1"/>
  <c r="Q20" i="43" s="1"/>
  <c r="Q20" i="41"/>
  <c r="Q20" i="42" s="1"/>
  <c r="R20" i="43" s="1"/>
  <c r="R20" i="41"/>
  <c r="R20" i="42" s="1"/>
  <c r="S20" i="43" s="1"/>
  <c r="S20" i="41"/>
  <c r="S20" i="42" s="1"/>
  <c r="T20" i="43" s="1"/>
  <c r="T20" i="41"/>
  <c r="T20" i="42" s="1"/>
  <c r="U20" i="43" s="1"/>
  <c r="I21" i="41"/>
  <c r="I21" i="42" s="1"/>
  <c r="J21" i="43" s="1"/>
  <c r="J21" i="41"/>
  <c r="J21" i="42" s="1"/>
  <c r="K21" i="43" s="1"/>
  <c r="K21" i="41"/>
  <c r="K21" i="42" s="1"/>
  <c r="L21" i="43" s="1"/>
  <c r="L21" i="41"/>
  <c r="L21" i="42" s="1"/>
  <c r="M21" i="43" s="1"/>
  <c r="M21" i="41"/>
  <c r="M21" i="42" s="1"/>
  <c r="N21" i="43" s="1"/>
  <c r="N21" i="41"/>
  <c r="N21" i="42" s="1"/>
  <c r="O21" i="43" s="1"/>
  <c r="O21" i="41"/>
  <c r="O21" i="42" s="1"/>
  <c r="P21" i="43" s="1"/>
  <c r="P21" i="41"/>
  <c r="P21" i="42" s="1"/>
  <c r="Q21" i="43" s="1"/>
  <c r="Q21" i="41"/>
  <c r="Q21" i="42" s="1"/>
  <c r="R21" i="43" s="1"/>
  <c r="R21" i="41"/>
  <c r="R21" i="42" s="1"/>
  <c r="S21" i="43" s="1"/>
  <c r="S21" i="41"/>
  <c r="S21" i="42" s="1"/>
  <c r="T21" i="43" s="1"/>
  <c r="T21" i="41"/>
  <c r="T21" i="42" s="1"/>
  <c r="U21" i="43" s="1"/>
  <c r="I22" i="41"/>
  <c r="I22" i="42" s="1"/>
  <c r="J22" i="43" s="1"/>
  <c r="J22" i="41"/>
  <c r="J22" i="42" s="1"/>
  <c r="K22" i="43" s="1"/>
  <c r="K22" i="41"/>
  <c r="K22" i="42" s="1"/>
  <c r="L22" i="43" s="1"/>
  <c r="L22" i="41"/>
  <c r="L22" i="42" s="1"/>
  <c r="M22" i="43" s="1"/>
  <c r="M22" i="41"/>
  <c r="N22" i="41"/>
  <c r="N22" i="42" s="1"/>
  <c r="O22" i="43" s="1"/>
  <c r="O22" i="41"/>
  <c r="O22" i="42" s="1"/>
  <c r="P22" i="43" s="1"/>
  <c r="P22" i="41"/>
  <c r="P22" i="42" s="1"/>
  <c r="Q22" i="43" s="1"/>
  <c r="Q22" i="41"/>
  <c r="Q22" i="42" s="1"/>
  <c r="R22" i="43" s="1"/>
  <c r="R22" i="41"/>
  <c r="R22" i="42" s="1"/>
  <c r="S22" i="43" s="1"/>
  <c r="S22" i="41"/>
  <c r="S22" i="42" s="1"/>
  <c r="T22" i="43" s="1"/>
  <c r="T22" i="41"/>
  <c r="T22" i="42" s="1"/>
  <c r="U22" i="43" s="1"/>
  <c r="I23" i="41"/>
  <c r="I23" i="42" s="1"/>
  <c r="J23" i="43" s="1"/>
  <c r="J23" i="41"/>
  <c r="J23" i="42" s="1"/>
  <c r="K23" i="43" s="1"/>
  <c r="K23" i="41"/>
  <c r="K23" i="42" s="1"/>
  <c r="L23" i="43" s="1"/>
  <c r="L23" i="41"/>
  <c r="L23" i="42" s="1"/>
  <c r="M23" i="43" s="1"/>
  <c r="M23" i="41"/>
  <c r="M23" i="42" s="1"/>
  <c r="N23" i="43" s="1"/>
  <c r="N23" i="41"/>
  <c r="N23" i="42" s="1"/>
  <c r="O23" i="43" s="1"/>
  <c r="O23" i="41"/>
  <c r="O23" i="42" s="1"/>
  <c r="P23" i="43" s="1"/>
  <c r="P23" i="41"/>
  <c r="P23" i="42" s="1"/>
  <c r="Q23" i="43" s="1"/>
  <c r="Q23" i="41"/>
  <c r="Q23" i="42" s="1"/>
  <c r="R23" i="43" s="1"/>
  <c r="R23" i="41"/>
  <c r="R23" i="42" s="1"/>
  <c r="S23" i="43" s="1"/>
  <c r="S23" i="41"/>
  <c r="S23" i="42" s="1"/>
  <c r="T23" i="43" s="1"/>
  <c r="T23" i="41"/>
  <c r="T23" i="42" s="1"/>
  <c r="U23" i="43" s="1"/>
  <c r="I24" i="41"/>
  <c r="I24" i="42" s="1"/>
  <c r="J24" i="43" s="1"/>
  <c r="J24" i="41"/>
  <c r="J24" i="42" s="1"/>
  <c r="K24" i="43" s="1"/>
  <c r="K24" i="41"/>
  <c r="K24" i="42" s="1"/>
  <c r="L24" i="43" s="1"/>
  <c r="L24" i="41"/>
  <c r="L24" i="42" s="1"/>
  <c r="M24" i="43" s="1"/>
  <c r="M24" i="41"/>
  <c r="M24" i="42" s="1"/>
  <c r="N24" i="43" s="1"/>
  <c r="N24" i="41"/>
  <c r="N24" i="42" s="1"/>
  <c r="O24" i="43" s="1"/>
  <c r="O24" i="41"/>
  <c r="O24" i="42" s="1"/>
  <c r="P24" i="43" s="1"/>
  <c r="P24" i="41"/>
  <c r="P24" i="42" s="1"/>
  <c r="Q24" i="43" s="1"/>
  <c r="Q24" i="41"/>
  <c r="Q24" i="42" s="1"/>
  <c r="R24" i="43" s="1"/>
  <c r="R24" i="41"/>
  <c r="R24" i="42" s="1"/>
  <c r="S24" i="43" s="1"/>
  <c r="S24" i="41"/>
  <c r="S24" i="42" s="1"/>
  <c r="T24" i="43" s="1"/>
  <c r="T24" i="41"/>
  <c r="T24" i="42" s="1"/>
  <c r="U24" i="43" s="1"/>
  <c r="I25" i="41"/>
  <c r="I25" i="42" s="1"/>
  <c r="J25" i="43" s="1"/>
  <c r="J25" i="41"/>
  <c r="J25" i="42" s="1"/>
  <c r="K25" i="43" s="1"/>
  <c r="K25" i="41"/>
  <c r="K25" i="42" s="1"/>
  <c r="L25" i="43" s="1"/>
  <c r="L25" i="41"/>
  <c r="L25" i="42" s="1"/>
  <c r="M25" i="43" s="1"/>
  <c r="M25" i="41"/>
  <c r="M25" i="42" s="1"/>
  <c r="N25" i="43" s="1"/>
  <c r="N25" i="41"/>
  <c r="N25" i="42" s="1"/>
  <c r="O25" i="43" s="1"/>
  <c r="O25" i="41"/>
  <c r="O25" i="42" s="1"/>
  <c r="P25" i="43" s="1"/>
  <c r="P25" i="41"/>
  <c r="P25" i="42" s="1"/>
  <c r="Q25" i="43" s="1"/>
  <c r="Q25" i="41"/>
  <c r="Q25" i="42" s="1"/>
  <c r="R25" i="43" s="1"/>
  <c r="R25" i="41"/>
  <c r="R25" i="42" s="1"/>
  <c r="S25" i="43" s="1"/>
  <c r="S25" i="41"/>
  <c r="S25" i="42" s="1"/>
  <c r="T25" i="43" s="1"/>
  <c r="T25" i="41"/>
  <c r="T25" i="42" s="1"/>
  <c r="U25" i="43" s="1"/>
  <c r="I26" i="41"/>
  <c r="I26" i="42" s="1"/>
  <c r="J26" i="43" s="1"/>
  <c r="J26" i="41"/>
  <c r="J26" i="42" s="1"/>
  <c r="K26" i="43" s="1"/>
  <c r="K26" i="41"/>
  <c r="K26" i="42" s="1"/>
  <c r="L26" i="43" s="1"/>
  <c r="L26" i="41"/>
  <c r="L26" i="42" s="1"/>
  <c r="M26" i="43" s="1"/>
  <c r="M26" i="41"/>
  <c r="M26" i="42" s="1"/>
  <c r="N26" i="43" s="1"/>
  <c r="N26" i="41"/>
  <c r="N26" i="42" s="1"/>
  <c r="O26" i="43" s="1"/>
  <c r="O26" i="41"/>
  <c r="O26" i="42" s="1"/>
  <c r="P26" i="43" s="1"/>
  <c r="P26" i="41"/>
  <c r="P26" i="42" s="1"/>
  <c r="Q26" i="43" s="1"/>
  <c r="Q26" i="41"/>
  <c r="Q26" i="42" s="1"/>
  <c r="R26" i="43" s="1"/>
  <c r="R26" i="41"/>
  <c r="R26" i="42" s="1"/>
  <c r="S26" i="43" s="1"/>
  <c r="S26" i="41"/>
  <c r="S26" i="42" s="1"/>
  <c r="T26" i="43" s="1"/>
  <c r="T26" i="41"/>
  <c r="T26" i="42" s="1"/>
  <c r="U26" i="43" s="1"/>
  <c r="I27" i="41"/>
  <c r="I27" i="42" s="1"/>
  <c r="J27" i="43" s="1"/>
  <c r="J27" i="41"/>
  <c r="J27" i="42" s="1"/>
  <c r="K27" i="43" s="1"/>
  <c r="K27" i="41"/>
  <c r="K27" i="42" s="1"/>
  <c r="L27" i="43" s="1"/>
  <c r="L27" i="41"/>
  <c r="L27" i="42" s="1"/>
  <c r="M27" i="43" s="1"/>
  <c r="M27" i="41"/>
  <c r="M27" i="42" s="1"/>
  <c r="N27" i="43" s="1"/>
  <c r="N27" i="41"/>
  <c r="N27" i="42" s="1"/>
  <c r="O27" i="43" s="1"/>
  <c r="O27" i="41"/>
  <c r="O27" i="42" s="1"/>
  <c r="P27" i="43" s="1"/>
  <c r="P27" i="41"/>
  <c r="P27" i="42" s="1"/>
  <c r="Q27" i="43" s="1"/>
  <c r="Q27" i="41"/>
  <c r="R27" i="41"/>
  <c r="R27" i="42" s="1"/>
  <c r="S27" i="43" s="1"/>
  <c r="S27" i="41"/>
  <c r="S27" i="42" s="1"/>
  <c r="T27" i="43" s="1"/>
  <c r="T27" i="41"/>
  <c r="T27" i="42" s="1"/>
  <c r="U27" i="43" s="1"/>
  <c r="C18" i="41"/>
  <c r="C19" i="41"/>
  <c r="C20" i="41"/>
  <c r="C21" i="41"/>
  <c r="F21" i="41" s="1"/>
  <c r="H21" i="41" s="1"/>
  <c r="C22" i="41"/>
  <c r="C23" i="41"/>
  <c r="C24" i="41"/>
  <c r="C25" i="41"/>
  <c r="F25" i="41" s="1"/>
  <c r="H25" i="41" s="1"/>
  <c r="C26" i="41"/>
  <c r="E7" i="41"/>
  <c r="E7" i="43" s="1"/>
  <c r="E9" i="41"/>
  <c r="E9" i="43" s="1"/>
  <c r="E10" i="41"/>
  <c r="E10" i="43" s="1"/>
  <c r="E11" i="41"/>
  <c r="E11" i="43" s="1"/>
  <c r="E12" i="41"/>
  <c r="E12" i="43" s="1"/>
  <c r="E13" i="41"/>
  <c r="E13" i="43" s="1"/>
  <c r="E14" i="41"/>
  <c r="E14" i="43" s="1"/>
  <c r="E15" i="41"/>
  <c r="E15" i="43" s="1"/>
  <c r="E16" i="41"/>
  <c r="E16" i="43" s="1"/>
  <c r="E18" i="41"/>
  <c r="E19" i="41"/>
  <c r="E20" i="41"/>
  <c r="E21" i="41"/>
  <c r="E22" i="41"/>
  <c r="E23" i="41"/>
  <c r="E24" i="41"/>
  <c r="E25" i="41"/>
  <c r="E26" i="41"/>
  <c r="D17" i="41"/>
  <c r="D27" i="41"/>
  <c r="F17" i="43"/>
  <c r="G27" i="41"/>
  <c r="B27" i="41"/>
  <c r="B17" i="41"/>
  <c r="F9" i="41" l="1"/>
  <c r="I9" i="43" s="1"/>
  <c r="F24" i="41"/>
  <c r="H24" i="41" s="1"/>
  <c r="F20" i="41"/>
  <c r="H20" i="41" s="1"/>
  <c r="F23" i="41"/>
  <c r="H23" i="41" s="1"/>
  <c r="F19" i="41"/>
  <c r="H19" i="41" s="1"/>
  <c r="F26" i="41"/>
  <c r="H26" i="41" s="1"/>
  <c r="F22" i="41"/>
  <c r="H22" i="41" s="1"/>
  <c r="F14" i="41"/>
  <c r="I14" i="43" s="1"/>
  <c r="F10" i="41"/>
  <c r="I10" i="43" s="1"/>
  <c r="I27" i="43"/>
  <c r="F27" i="41" l="1"/>
  <c r="H27" i="41"/>
  <c r="J12" i="32" l="1"/>
  <c r="G8" i="33"/>
  <c r="L83" i="17" l="1"/>
  <c r="E28" i="23" l="1"/>
  <c r="E16" i="23"/>
  <c r="G53" i="1" s="1"/>
  <c r="C33" i="3" l="1"/>
  <c r="C22" i="21" l="1"/>
  <c r="F22" i="21"/>
  <c r="F9" i="11"/>
  <c r="H9" i="11"/>
  <c r="F13" i="9"/>
  <c r="H13" i="9"/>
  <c r="I11" i="1" s="1"/>
  <c r="E10" i="8"/>
  <c r="I16" i="1" l="1"/>
  <c r="I20" i="1" s="1"/>
  <c r="A1" i="45"/>
  <c r="N19" i="47" l="1"/>
  <c r="M19" i="47"/>
  <c r="L19" i="47"/>
  <c r="K19" i="47"/>
  <c r="J19" i="47"/>
  <c r="I19" i="47"/>
  <c r="H19" i="47"/>
  <c r="G19" i="47"/>
  <c r="F19" i="47"/>
  <c r="E19" i="47"/>
  <c r="D19" i="47"/>
  <c r="C19" i="47"/>
  <c r="O17" i="47"/>
  <c r="O16" i="47"/>
  <c r="O15" i="47"/>
  <c r="O14" i="47"/>
  <c r="O13" i="47"/>
  <c r="O12" i="47"/>
  <c r="O11" i="47"/>
  <c r="O10" i="47"/>
  <c r="O9" i="47"/>
  <c r="O8" i="47"/>
  <c r="O7" i="47"/>
  <c r="A1" i="47"/>
  <c r="N19" i="46"/>
  <c r="M19" i="46"/>
  <c r="L19" i="46"/>
  <c r="K19" i="46"/>
  <c r="J19" i="46"/>
  <c r="I19" i="46"/>
  <c r="H19" i="46"/>
  <c r="G19" i="46"/>
  <c r="F19" i="46"/>
  <c r="E19" i="46"/>
  <c r="D19" i="46"/>
  <c r="C19" i="46"/>
  <c r="O17" i="46"/>
  <c r="O16" i="46"/>
  <c r="O15" i="46"/>
  <c r="O14" i="46"/>
  <c r="O13" i="46"/>
  <c r="O12" i="46"/>
  <c r="O11" i="46"/>
  <c r="O10" i="46"/>
  <c r="O9" i="46"/>
  <c r="O8" i="46"/>
  <c r="O7" i="46"/>
  <c r="A1" i="46"/>
  <c r="F27" i="42"/>
  <c r="G27" i="42"/>
  <c r="O19" i="47" l="1"/>
  <c r="O19" i="46"/>
  <c r="D27" i="43"/>
  <c r="D17" i="43"/>
  <c r="A1" i="43"/>
  <c r="E27" i="42"/>
  <c r="D27" i="42"/>
  <c r="H26" i="42"/>
  <c r="A1" i="42"/>
  <c r="D27" i="40"/>
  <c r="E27" i="40"/>
  <c r="E27" i="41" s="1"/>
  <c r="H27" i="42" l="1"/>
  <c r="E17" i="40"/>
  <c r="E17" i="43" s="1"/>
  <c r="D17" i="40"/>
  <c r="B17" i="40"/>
  <c r="B17" i="43" s="1"/>
  <c r="O8" i="39"/>
  <c r="O9" i="39"/>
  <c r="O10" i="39"/>
  <c r="O11" i="39"/>
  <c r="O12" i="39"/>
  <c r="O13" i="39"/>
  <c r="O14" i="39"/>
  <c r="O15" i="39"/>
  <c r="O16" i="39"/>
  <c r="O17" i="39"/>
  <c r="O7" i="39"/>
  <c r="D19" i="39"/>
  <c r="E19" i="39"/>
  <c r="F19" i="39"/>
  <c r="G19" i="39"/>
  <c r="H19" i="39"/>
  <c r="I19" i="39"/>
  <c r="J19" i="39"/>
  <c r="K19" i="39"/>
  <c r="L19" i="39"/>
  <c r="M19" i="39"/>
  <c r="N19" i="39"/>
  <c r="C19" i="39"/>
  <c r="N14" i="38"/>
  <c r="N20" i="38"/>
  <c r="L9" i="38"/>
  <c r="L15" i="38"/>
  <c r="K9" i="38"/>
  <c r="K17" i="38"/>
  <c r="H14" i="38"/>
  <c r="H20" i="38"/>
  <c r="E15" i="38"/>
  <c r="H5" i="37"/>
  <c r="H15" i="37" s="1"/>
  <c r="G7" i="36"/>
  <c r="M11" i="38" s="1"/>
  <c r="G8" i="36"/>
  <c r="M13" i="38" s="1"/>
  <c r="G9" i="36"/>
  <c r="M14" i="38" s="1"/>
  <c r="G10" i="36"/>
  <c r="M15" i="38" s="1"/>
  <c r="G11" i="36"/>
  <c r="M17" i="38" s="1"/>
  <c r="G12" i="36"/>
  <c r="M19" i="38" s="1"/>
  <c r="G13" i="36"/>
  <c r="M20" i="38" s="1"/>
  <c r="G6" i="36"/>
  <c r="M9" i="38" s="1"/>
  <c r="G5" i="36"/>
  <c r="G7" i="35"/>
  <c r="L11" i="38" s="1"/>
  <c r="G8" i="35"/>
  <c r="L13" i="38" s="1"/>
  <c r="G9" i="35"/>
  <c r="L14" i="38" s="1"/>
  <c r="G10" i="35"/>
  <c r="G11" i="35"/>
  <c r="L17" i="38" s="1"/>
  <c r="G13" i="35"/>
  <c r="L19" i="38" s="1"/>
  <c r="G14" i="35"/>
  <c r="L20" i="38" s="1"/>
  <c r="G6" i="35"/>
  <c r="G5" i="35"/>
  <c r="I7" i="34"/>
  <c r="I8" i="34"/>
  <c r="K13" i="38" s="1"/>
  <c r="I9" i="34"/>
  <c r="K14" i="38" s="1"/>
  <c r="I10" i="34"/>
  <c r="K15" i="38" s="1"/>
  <c r="I11" i="34"/>
  <c r="I12" i="34"/>
  <c r="K19" i="38" s="1"/>
  <c r="I13" i="34"/>
  <c r="K20" i="38" s="1"/>
  <c r="I6" i="34"/>
  <c r="I5" i="34"/>
  <c r="G7" i="33"/>
  <c r="J11" i="38" s="1"/>
  <c r="G9" i="33"/>
  <c r="J13" i="38" s="1"/>
  <c r="G10" i="33"/>
  <c r="J14" i="38" s="1"/>
  <c r="G11" i="33"/>
  <c r="J15" i="38" s="1"/>
  <c r="G12" i="33"/>
  <c r="J17" i="38" s="1"/>
  <c r="G13" i="33"/>
  <c r="J19" i="38" s="1"/>
  <c r="G14" i="33"/>
  <c r="J20" i="38" s="1"/>
  <c r="G6" i="33"/>
  <c r="J9" i="38" s="1"/>
  <c r="G5" i="33"/>
  <c r="J7" i="32"/>
  <c r="I11" i="38" s="1"/>
  <c r="J8" i="32"/>
  <c r="I13" i="38" s="1"/>
  <c r="J9" i="32"/>
  <c r="I14" i="38" s="1"/>
  <c r="J10" i="32"/>
  <c r="I15" i="38" s="1"/>
  <c r="J11" i="32"/>
  <c r="I17" i="38" s="1"/>
  <c r="J13" i="32"/>
  <c r="I19" i="38" s="1"/>
  <c r="J14" i="32"/>
  <c r="I20" i="38" s="1"/>
  <c r="J6" i="32"/>
  <c r="I9" i="38" s="1"/>
  <c r="J5" i="32"/>
  <c r="I16" i="32"/>
  <c r="G7" i="31"/>
  <c r="H11" i="38" s="1"/>
  <c r="G8" i="31"/>
  <c r="H13" i="38" s="1"/>
  <c r="G9" i="31"/>
  <c r="G10" i="31"/>
  <c r="H15" i="38" s="1"/>
  <c r="G11" i="31"/>
  <c r="H17" i="38" s="1"/>
  <c r="G12" i="31"/>
  <c r="H19" i="38" s="1"/>
  <c r="G13" i="31"/>
  <c r="G6" i="31"/>
  <c r="H9" i="38" s="1"/>
  <c r="G5" i="31"/>
  <c r="I7" i="30"/>
  <c r="I9" i="30"/>
  <c r="I10" i="30"/>
  <c r="G14" i="38" s="1"/>
  <c r="I11" i="30"/>
  <c r="G15" i="38" s="1"/>
  <c r="I12" i="30"/>
  <c r="G17" i="38" s="1"/>
  <c r="I13" i="30"/>
  <c r="G19" i="38" s="1"/>
  <c r="I14" i="30"/>
  <c r="G20" i="38" s="1"/>
  <c r="P20" i="38" s="1"/>
  <c r="I6" i="30"/>
  <c r="G9" i="38" s="1"/>
  <c r="I5" i="30"/>
  <c r="F11" i="38"/>
  <c r="F14" i="38"/>
  <c r="F15" i="38"/>
  <c r="F17" i="38"/>
  <c r="F19" i="38"/>
  <c r="F20" i="38"/>
  <c r="I6" i="29"/>
  <c r="F9" i="38" s="1"/>
  <c r="I5" i="29"/>
  <c r="E16" i="29"/>
  <c r="F16" i="29"/>
  <c r="G16" i="29"/>
  <c r="H16" i="29"/>
  <c r="E16" i="30"/>
  <c r="F16" i="30"/>
  <c r="G16" i="30"/>
  <c r="H16" i="30"/>
  <c r="E15" i="31"/>
  <c r="F15" i="31"/>
  <c r="E16" i="32"/>
  <c r="F16" i="32"/>
  <c r="G16" i="32"/>
  <c r="H16" i="32"/>
  <c r="E16" i="33"/>
  <c r="F16" i="33"/>
  <c r="E15" i="34"/>
  <c r="F15" i="34"/>
  <c r="G15" i="34"/>
  <c r="H15" i="34"/>
  <c r="E16" i="35"/>
  <c r="F16" i="35"/>
  <c r="E15" i="36"/>
  <c r="F15" i="36"/>
  <c r="E15" i="37"/>
  <c r="F15" i="37"/>
  <c r="G15" i="37"/>
  <c r="E15" i="28"/>
  <c r="F15" i="28"/>
  <c r="G15" i="28"/>
  <c r="D16" i="29"/>
  <c r="D16" i="30"/>
  <c r="D15" i="31"/>
  <c r="D16" i="32"/>
  <c r="D16" i="33"/>
  <c r="D15" i="34"/>
  <c r="D16" i="35"/>
  <c r="D15" i="36"/>
  <c r="D15" i="37"/>
  <c r="D15" i="28"/>
  <c r="E16" i="27"/>
  <c r="F16" i="27"/>
  <c r="G16" i="27"/>
  <c r="D16" i="27"/>
  <c r="H7" i="37"/>
  <c r="N11" i="38" s="1"/>
  <c r="H8" i="37"/>
  <c r="N13" i="38" s="1"/>
  <c r="H9" i="37"/>
  <c r="H10" i="37"/>
  <c r="N15" i="38" s="1"/>
  <c r="H11" i="37"/>
  <c r="N17" i="38" s="1"/>
  <c r="H12" i="37"/>
  <c r="N19" i="38" s="1"/>
  <c r="H13" i="37"/>
  <c r="H7" i="28"/>
  <c r="H8" i="28"/>
  <c r="E13" i="38" s="1"/>
  <c r="H9" i="28"/>
  <c r="E14" i="38" s="1"/>
  <c r="H10" i="28"/>
  <c r="H11" i="28"/>
  <c r="E17" i="38" s="1"/>
  <c r="H12" i="28"/>
  <c r="E19" i="38" s="1"/>
  <c r="H13" i="28"/>
  <c r="E20" i="38" s="1"/>
  <c r="H6" i="37"/>
  <c r="N9" i="38" s="1"/>
  <c r="H6" i="28"/>
  <c r="E9" i="38" s="1"/>
  <c r="H5" i="28"/>
  <c r="H6" i="27"/>
  <c r="H7" i="27"/>
  <c r="H8" i="27"/>
  <c r="H9" i="27"/>
  <c r="H10" i="27"/>
  <c r="H11" i="27"/>
  <c r="H12" i="27"/>
  <c r="H13" i="27"/>
  <c r="H14" i="27"/>
  <c r="D20" i="38" s="1"/>
  <c r="H5" i="27"/>
  <c r="I15" i="34" l="1"/>
  <c r="O19" i="39"/>
  <c r="G16" i="33"/>
  <c r="I16" i="30"/>
  <c r="G11" i="38"/>
  <c r="H15" i="28"/>
  <c r="E11" i="38"/>
  <c r="G15" i="36"/>
  <c r="H16" i="27"/>
  <c r="G16" i="35"/>
  <c r="J16" i="32"/>
  <c r="G15" i="31"/>
  <c r="I16" i="29"/>
  <c r="H37" i="24"/>
  <c r="F37" i="24"/>
  <c r="E37" i="24"/>
  <c r="D37" i="24"/>
  <c r="F12" i="21"/>
  <c r="C12" i="21"/>
  <c r="C16" i="19"/>
  <c r="G43" i="1"/>
  <c r="H13" i="13"/>
  <c r="F13" i="13"/>
  <c r="C15" i="12" l="1"/>
  <c r="C28" i="12"/>
  <c r="D19" i="10"/>
  <c r="C19" i="10"/>
  <c r="D10" i="10"/>
  <c r="C10" i="10"/>
  <c r="E19" i="5"/>
  <c r="E14" i="5"/>
  <c r="E10" i="5"/>
  <c r="E20" i="5" l="1"/>
  <c r="C20" i="10"/>
  <c r="D20" i="10"/>
  <c r="G33" i="3"/>
  <c r="F33" i="3"/>
  <c r="A1" i="3" l="1"/>
  <c r="A1" i="5"/>
  <c r="A1" i="8"/>
  <c r="A1" i="6"/>
  <c r="A1" i="9"/>
  <c r="A1" i="10"/>
  <c r="A1" i="11"/>
  <c r="A1" i="12"/>
  <c r="A1" i="13"/>
  <c r="B1" i="17"/>
  <c r="A1" i="19"/>
  <c r="A1" i="20"/>
  <c r="A1" i="21"/>
  <c r="A1" i="23"/>
  <c r="A1" i="24"/>
  <c r="A1" i="26"/>
  <c r="A1" i="27"/>
  <c r="A1" i="28"/>
  <c r="A1" i="29"/>
  <c r="A1" i="30"/>
  <c r="A1" i="31"/>
  <c r="A1" i="32"/>
  <c r="A1" i="33"/>
  <c r="A1" i="34"/>
  <c r="A1" i="35"/>
  <c r="A1" i="36"/>
  <c r="A1" i="37"/>
  <c r="A1" i="38"/>
  <c r="A1" i="39"/>
  <c r="A1" i="40"/>
  <c r="A1" i="41"/>
  <c r="A1" i="2"/>
  <c r="A35" i="1"/>
  <c r="F5" i="26"/>
  <c r="F11" i="26" s="1"/>
  <c r="O21" i="38" s="1"/>
  <c r="E11" i="26"/>
  <c r="D11" i="26"/>
  <c r="C27" i="40" l="1"/>
  <c r="B27" i="40"/>
  <c r="B27" i="43" s="1"/>
  <c r="P6" i="38"/>
  <c r="O23" i="38"/>
  <c r="Q9" i="40"/>
  <c r="S9" i="41" s="1"/>
  <c r="T9" i="43" s="1"/>
  <c r="Q10" i="40"/>
  <c r="S10" i="41" s="1"/>
  <c r="T10" i="43" s="1"/>
  <c r="Q11" i="40"/>
  <c r="S11" i="41" s="1"/>
  <c r="T11" i="43" s="1"/>
  <c r="Q12" i="40"/>
  <c r="S12" i="41" s="1"/>
  <c r="T12" i="43" s="1"/>
  <c r="Q13" i="40"/>
  <c r="S13" i="41" s="1"/>
  <c r="T13" i="43" s="1"/>
  <c r="Q14" i="40"/>
  <c r="S14" i="41" s="1"/>
  <c r="T14" i="43" s="1"/>
  <c r="Q15" i="40"/>
  <c r="S15" i="41" s="1"/>
  <c r="T15" i="43" s="1"/>
  <c r="Q16" i="40"/>
  <c r="S16" i="41" s="1"/>
  <c r="T16" i="43" s="1"/>
  <c r="N8" i="38"/>
  <c r="Q8" i="40" s="1"/>
  <c r="S8" i="41" s="1"/>
  <c r="T8" i="43" s="1"/>
  <c r="P9" i="40"/>
  <c r="R9" i="41" s="1"/>
  <c r="S9" i="43" s="1"/>
  <c r="P10" i="40"/>
  <c r="R10" i="41" s="1"/>
  <c r="S10" i="43" s="1"/>
  <c r="P11" i="40"/>
  <c r="R11" i="41" s="1"/>
  <c r="S11" i="43" s="1"/>
  <c r="P12" i="40"/>
  <c r="R12" i="41" s="1"/>
  <c r="S12" i="43" s="1"/>
  <c r="P13" i="40"/>
  <c r="R13" i="41" s="1"/>
  <c r="S13" i="43" s="1"/>
  <c r="P14" i="40"/>
  <c r="R14" i="41" s="1"/>
  <c r="S14" i="43" s="1"/>
  <c r="P15" i="40"/>
  <c r="R15" i="41" s="1"/>
  <c r="S15" i="43" s="1"/>
  <c r="P16" i="40"/>
  <c r="R16" i="41" s="1"/>
  <c r="S16" i="43" s="1"/>
  <c r="M8" i="38"/>
  <c r="O9" i="40"/>
  <c r="Q9" i="41" s="1"/>
  <c r="R9" i="43" s="1"/>
  <c r="O10" i="40"/>
  <c r="Q10" i="41" s="1"/>
  <c r="R10" i="43" s="1"/>
  <c r="O11" i="40"/>
  <c r="Q11" i="41" s="1"/>
  <c r="R11" i="43" s="1"/>
  <c r="O12" i="40"/>
  <c r="Q12" i="41" s="1"/>
  <c r="R12" i="43" s="1"/>
  <c r="O13" i="40"/>
  <c r="Q13" i="41" s="1"/>
  <c r="R13" i="43" s="1"/>
  <c r="R14" i="43"/>
  <c r="O15" i="40"/>
  <c r="Q15" i="41" s="1"/>
  <c r="R15" i="43" s="1"/>
  <c r="O16" i="40"/>
  <c r="Q16" i="41" s="1"/>
  <c r="R16" i="43" s="1"/>
  <c r="L8" i="38"/>
  <c r="O8" i="40" s="1"/>
  <c r="Q8" i="41" s="1"/>
  <c r="R8" i="43" s="1"/>
  <c r="N9" i="40"/>
  <c r="P9" i="41" s="1"/>
  <c r="Q9" i="43" s="1"/>
  <c r="N10" i="40"/>
  <c r="P10" i="41" s="1"/>
  <c r="Q10" i="43" s="1"/>
  <c r="N11" i="40"/>
  <c r="P11" i="41" s="1"/>
  <c r="Q11" i="43" s="1"/>
  <c r="N12" i="40"/>
  <c r="P12" i="41" s="1"/>
  <c r="Q12" i="43" s="1"/>
  <c r="N13" i="40"/>
  <c r="P13" i="41" s="1"/>
  <c r="Q13" i="43" s="1"/>
  <c r="N14" i="40"/>
  <c r="P14" i="41" s="1"/>
  <c r="Q14" i="43" s="1"/>
  <c r="N15" i="40"/>
  <c r="P15" i="41" s="1"/>
  <c r="Q15" i="43" s="1"/>
  <c r="N16" i="40"/>
  <c r="P16" i="41" s="1"/>
  <c r="Q16" i="43" s="1"/>
  <c r="K8" i="38"/>
  <c r="M9" i="40"/>
  <c r="O9" i="41" s="1"/>
  <c r="P9" i="43" s="1"/>
  <c r="M11" i="40"/>
  <c r="O11" i="41" s="1"/>
  <c r="P11" i="43" s="1"/>
  <c r="M12" i="40"/>
  <c r="O12" i="41" s="1"/>
  <c r="P12" i="43" s="1"/>
  <c r="M13" i="40"/>
  <c r="O13" i="41" s="1"/>
  <c r="P13" i="43" s="1"/>
  <c r="M14" i="40"/>
  <c r="O14" i="41" s="1"/>
  <c r="P14" i="43" s="1"/>
  <c r="M15" i="40"/>
  <c r="O15" i="41" s="1"/>
  <c r="P15" i="43" s="1"/>
  <c r="M16" i="40"/>
  <c r="O16" i="41" s="1"/>
  <c r="P16" i="43" s="1"/>
  <c r="J8" i="38"/>
  <c r="M8" i="40" s="1"/>
  <c r="O8" i="41" s="1"/>
  <c r="P8" i="43" s="1"/>
  <c r="L9" i="40"/>
  <c r="N9" i="41" s="1"/>
  <c r="O9" i="43" s="1"/>
  <c r="L10" i="40"/>
  <c r="N10" i="41" s="1"/>
  <c r="O10" i="43" s="1"/>
  <c r="L11" i="40"/>
  <c r="N11" i="41" s="1"/>
  <c r="O11" i="43" s="1"/>
  <c r="L12" i="40"/>
  <c r="N12" i="41" s="1"/>
  <c r="O12" i="43" s="1"/>
  <c r="L13" i="40"/>
  <c r="N13" i="41" s="1"/>
  <c r="O13" i="43" s="1"/>
  <c r="L15" i="40"/>
  <c r="N15" i="41" s="1"/>
  <c r="O15" i="43" s="1"/>
  <c r="L16" i="40"/>
  <c r="N16" i="41" s="1"/>
  <c r="O16" i="43" s="1"/>
  <c r="I8" i="38"/>
  <c r="K9" i="40"/>
  <c r="M9" i="41" s="1"/>
  <c r="N9" i="43" s="1"/>
  <c r="K10" i="40"/>
  <c r="M10" i="41" s="1"/>
  <c r="N10" i="43" s="1"/>
  <c r="K11" i="40"/>
  <c r="M11" i="41" s="1"/>
  <c r="N11" i="43" s="1"/>
  <c r="K12" i="40"/>
  <c r="M12" i="41" s="1"/>
  <c r="N12" i="43" s="1"/>
  <c r="K13" i="40"/>
  <c r="M13" i="41" s="1"/>
  <c r="N13" i="43" s="1"/>
  <c r="K14" i="40"/>
  <c r="M14" i="41" s="1"/>
  <c r="N14" i="43" s="1"/>
  <c r="K15" i="40"/>
  <c r="M15" i="41" s="1"/>
  <c r="N15" i="43" s="1"/>
  <c r="K16" i="40"/>
  <c r="M16" i="41" s="1"/>
  <c r="N16" i="43" s="1"/>
  <c r="H8" i="38"/>
  <c r="K8" i="40" s="1"/>
  <c r="M8" i="41" s="1"/>
  <c r="N8" i="43" s="1"/>
  <c r="J9" i="40"/>
  <c r="L9" i="41" s="1"/>
  <c r="M9" i="43" s="1"/>
  <c r="M10" i="43"/>
  <c r="J11" i="40"/>
  <c r="L11" i="41" s="1"/>
  <c r="M11" i="43" s="1"/>
  <c r="J12" i="40"/>
  <c r="L12" i="41" s="1"/>
  <c r="M12" i="43" s="1"/>
  <c r="J13" i="40"/>
  <c r="L13" i="41" s="1"/>
  <c r="M13" i="43" s="1"/>
  <c r="J14" i="40"/>
  <c r="L14" i="41" s="1"/>
  <c r="M14" i="43" s="1"/>
  <c r="J15" i="40"/>
  <c r="L15" i="41" s="1"/>
  <c r="M15" i="43" s="1"/>
  <c r="J16" i="40"/>
  <c r="L16" i="41" s="1"/>
  <c r="M16" i="43" s="1"/>
  <c r="G8" i="38"/>
  <c r="I9" i="40"/>
  <c r="K9" i="41" s="1"/>
  <c r="L9" i="43" s="1"/>
  <c r="I10" i="40"/>
  <c r="K10" i="41" s="1"/>
  <c r="L10" i="43" s="1"/>
  <c r="I11" i="40"/>
  <c r="K11" i="41" s="1"/>
  <c r="L11" i="43" s="1"/>
  <c r="I12" i="40"/>
  <c r="K12" i="41" s="1"/>
  <c r="L12" i="43" s="1"/>
  <c r="I13" i="40"/>
  <c r="L13" i="43" s="1"/>
  <c r="I15" i="40"/>
  <c r="K15" i="41" s="1"/>
  <c r="L15" i="43" s="1"/>
  <c r="I16" i="40"/>
  <c r="K16" i="41" s="1"/>
  <c r="L16" i="43" s="1"/>
  <c r="F8" i="38"/>
  <c r="H9" i="40"/>
  <c r="H10" i="40"/>
  <c r="J10" i="41" s="1"/>
  <c r="K10" i="43" s="1"/>
  <c r="H11" i="40"/>
  <c r="J11" i="41" s="1"/>
  <c r="K11" i="43" s="1"/>
  <c r="H12" i="40"/>
  <c r="J12" i="41" s="1"/>
  <c r="K12" i="43" s="1"/>
  <c r="H13" i="40"/>
  <c r="J13" i="41" s="1"/>
  <c r="K13" i="43" s="1"/>
  <c r="H14" i="40"/>
  <c r="J14" i="41" s="1"/>
  <c r="K14" i="43" s="1"/>
  <c r="H15" i="40"/>
  <c r="J15" i="41" s="1"/>
  <c r="K15" i="43" s="1"/>
  <c r="H16" i="40"/>
  <c r="J16" i="41" s="1"/>
  <c r="K16" i="43" s="1"/>
  <c r="E8" i="38"/>
  <c r="H8" i="40" s="1"/>
  <c r="J8" i="41" s="1"/>
  <c r="K8" i="43" s="1"/>
  <c r="G8" i="40"/>
  <c r="G10" i="40"/>
  <c r="G12" i="40"/>
  <c r="I12" i="41" s="1"/>
  <c r="J12" i="43" s="1"/>
  <c r="G13" i="40"/>
  <c r="I13" i="41" s="1"/>
  <c r="J13" i="43" s="1"/>
  <c r="G14" i="40"/>
  <c r="G16" i="40"/>
  <c r="I16" i="41" s="1"/>
  <c r="J16" i="43" s="1"/>
  <c r="P7" i="38"/>
  <c r="G55" i="1"/>
  <c r="G46" i="1"/>
  <c r="G45" i="1"/>
  <c r="G39" i="1"/>
  <c r="G19" i="1"/>
  <c r="G5" i="1"/>
  <c r="G15" i="1"/>
  <c r="G14" i="1"/>
  <c r="G13" i="1"/>
  <c r="G11" i="1"/>
  <c r="G9" i="1"/>
  <c r="G8" i="1"/>
  <c r="I8" i="40" l="1"/>
  <c r="K8" i="41" s="1"/>
  <c r="L8" i="43" s="1"/>
  <c r="P8" i="38"/>
  <c r="J9" i="41"/>
  <c r="K9" i="43" s="1"/>
  <c r="J10" i="43"/>
  <c r="I14" i="41"/>
  <c r="J14" i="43" s="1"/>
  <c r="F27" i="40"/>
  <c r="C27" i="41"/>
  <c r="C27" i="43"/>
  <c r="O17" i="40"/>
  <c r="R17" i="43" s="1"/>
  <c r="Q17" i="40"/>
  <c r="S17" i="41" s="1"/>
  <c r="T17" i="43" s="1"/>
  <c r="K17" i="40"/>
  <c r="M17" i="41" s="1"/>
  <c r="N17" i="43" s="1"/>
  <c r="M17" i="40"/>
  <c r="P17" i="43" s="1"/>
  <c r="H17" i="40"/>
  <c r="J17" i="41" s="1"/>
  <c r="K17" i="43" s="1"/>
  <c r="K23" i="38"/>
  <c r="G23" i="38"/>
  <c r="I23" i="38"/>
  <c r="M23" i="38"/>
  <c r="G50" i="1"/>
  <c r="T6" i="41"/>
  <c r="U6" i="43" s="1"/>
  <c r="D23" i="38"/>
  <c r="E23" i="38"/>
  <c r="L23" i="38"/>
  <c r="H23" i="38"/>
  <c r="J8" i="40"/>
  <c r="L8" i="40"/>
  <c r="N8" i="40"/>
  <c r="P8" i="40"/>
  <c r="G11" i="40"/>
  <c r="G7" i="40"/>
  <c r="I7" i="41" s="1"/>
  <c r="I14" i="40"/>
  <c r="G15" i="40"/>
  <c r="N23" i="38"/>
  <c r="J23" i="38"/>
  <c r="F23" i="38"/>
  <c r="G20" i="1"/>
  <c r="J7" i="43" l="1"/>
  <c r="I11" i="41"/>
  <c r="J11" i="43" s="1"/>
  <c r="L17" i="40"/>
  <c r="O17" i="43" s="1"/>
  <c r="N8" i="41"/>
  <c r="O8" i="43" s="1"/>
  <c r="I15" i="41"/>
  <c r="J15" i="43" s="1"/>
  <c r="P17" i="40"/>
  <c r="R17" i="41" s="1"/>
  <c r="S17" i="43" s="1"/>
  <c r="R8" i="41"/>
  <c r="S8" i="43" s="1"/>
  <c r="C16" i="43"/>
  <c r="C16" i="41"/>
  <c r="I17" i="40"/>
  <c r="L17" i="43" s="1"/>
  <c r="K14" i="41"/>
  <c r="L14" i="43" s="1"/>
  <c r="N17" i="40"/>
  <c r="P17" i="41" s="1"/>
  <c r="Q17" i="43" s="1"/>
  <c r="P8" i="41"/>
  <c r="Q8" i="43" s="1"/>
  <c r="J17" i="40"/>
  <c r="M17" i="43" s="1"/>
  <c r="M8" i="43"/>
  <c r="C13" i="41"/>
  <c r="C13" i="43"/>
  <c r="C12" i="43"/>
  <c r="C12" i="41"/>
  <c r="R17" i="40"/>
  <c r="T17" i="41" s="1"/>
  <c r="U17" i="43" s="1"/>
  <c r="G17" i="40"/>
  <c r="G51" i="1"/>
  <c r="G56" i="1" s="1"/>
  <c r="P23" i="38"/>
  <c r="C8" i="43" l="1"/>
  <c r="C8" i="41"/>
  <c r="F8" i="41" s="1"/>
  <c r="I8" i="43" s="1"/>
  <c r="C11" i="41"/>
  <c r="F11" i="41" s="1"/>
  <c r="I11" i="43" s="1"/>
  <c r="C11" i="43"/>
  <c r="F12" i="41"/>
  <c r="I12" i="43" s="1"/>
  <c r="I17" i="41"/>
  <c r="J17" i="43" s="1"/>
  <c r="F16" i="41"/>
  <c r="I16" i="43" s="1"/>
  <c r="C6" i="41"/>
  <c r="F6" i="41" s="1"/>
  <c r="C6" i="43"/>
  <c r="C17" i="40"/>
  <c r="F13" i="41"/>
  <c r="I13" i="43" s="1"/>
  <c r="C15" i="43"/>
  <c r="C15" i="41"/>
  <c r="F15" i="41" s="1"/>
  <c r="I15" i="43" s="1"/>
  <c r="C7" i="43"/>
  <c r="C7" i="41"/>
  <c r="F7" i="41" s="1"/>
  <c r="I7" i="43" s="1"/>
  <c r="F28" i="40"/>
  <c r="C17" i="43" l="1"/>
  <c r="I6" i="43" l="1"/>
  <c r="H28" i="41" l="1"/>
  <c r="I17" i="43" l="1"/>
  <c r="I28" i="43" s="1"/>
  <c r="H28" i="42"/>
</calcChain>
</file>

<file path=xl/sharedStrings.xml><?xml version="1.0" encoding="utf-8"?>
<sst xmlns="http://schemas.openxmlformats.org/spreadsheetml/2006/main" count="2582" uniqueCount="656">
  <si>
    <t>งบแสดงฐานะการเงิน</t>
  </si>
  <si>
    <t>ทรัพย์สินตามงบทรัพย์สิน</t>
  </si>
  <si>
    <t>สินทรัพย์</t>
  </si>
  <si>
    <t>สินทรัพย์หมุนเวียน</t>
  </si>
  <si>
    <t>เงินสดและเงินฝากธนาคาร</t>
  </si>
  <si>
    <t>รายได้จากรัฐบาลค้างรับ</t>
  </si>
  <si>
    <t>ลูกหนี้ค่าภาษี</t>
  </si>
  <si>
    <t>ลูกหนี้เงินทุนโครงการเศรษฐกิจชุมชน</t>
  </si>
  <si>
    <t>ลูกหนี้อื่นๆ</t>
  </si>
  <si>
    <t>รวมสินทรัพย์หมุนเวียน</t>
  </si>
  <si>
    <t>สินทรัพย์ไม่หมุนเวียน</t>
  </si>
  <si>
    <t>ทรัพย์สินเกิดจากเงินกู้</t>
  </si>
  <si>
    <t>รวมสินทรัพย์ไม่หมุนเวียน</t>
  </si>
  <si>
    <t>รวมสินทรัพย์</t>
  </si>
  <si>
    <t>หมายเหตุประกอบงบแสดงฐานะการเงินเป็นส่วนหนึ่งของงบการเงินนี้</t>
  </si>
  <si>
    <t>หมายเหตุ</t>
  </si>
  <si>
    <t>ทรัพย์สิน</t>
  </si>
  <si>
    <t>หนี้สิน</t>
  </si>
  <si>
    <t>หนี้สินหมุนเวียน</t>
  </si>
  <si>
    <t>รายจ่ายค้างจ่าย</t>
  </si>
  <si>
    <t>ฎีกาค้างจ่าย</t>
  </si>
  <si>
    <t>รายจ่ายผัดส่งใบสำคัญ</t>
  </si>
  <si>
    <t>เงินรับฝาก</t>
  </si>
  <si>
    <t>หนี้สินหมุนเวียนอื่น</t>
  </si>
  <si>
    <t>รวมหนี้สินหมุนเวียน</t>
  </si>
  <si>
    <t>หนี้สินไม่หมุนเวียน</t>
  </si>
  <si>
    <t>เจ้าหนี้เงินกู้</t>
  </si>
  <si>
    <t>รวมหนี้สินไม่หมุนเวียน</t>
  </si>
  <si>
    <t>เงินสะสม</t>
  </si>
  <si>
    <t>เงินทุนสำรองเงินสะสม</t>
  </si>
  <si>
    <t>รวมเงินสะสม</t>
  </si>
  <si>
    <t>รวมหนี้สินและเงินสะสม</t>
  </si>
  <si>
    <t>ผู้อำนวยการกองคลัง</t>
  </si>
  <si>
    <t>หมายเหตุประกอบงบแสดงฐานะการเงิน</t>
  </si>
  <si>
    <t>ข้อมูลทั่วไป</t>
  </si>
  <si>
    <t>หมายเหตุ  1  สรุปนโยบายการบัญชีที่สำคัญ</t>
  </si>
  <si>
    <t>1.1  หลักเกณฑ์ในการจัดทำงบแสดงฐานะการเงิน</t>
  </si>
  <si>
    <t xml:space="preserve">      </t>
  </si>
  <si>
    <t>1.2  รายการเปิดเผยอื่นใด (ถ้ามี)</t>
  </si>
  <si>
    <t>หมายเหตุ  2  งบทรัพย์สิน</t>
  </si>
  <si>
    <t>ประเภททรัพย์สิน</t>
  </si>
  <si>
    <t>อาคาร</t>
  </si>
  <si>
    <t>ฯลฯ</t>
  </si>
  <si>
    <t>ครุภัณฑ์สำนักงาน</t>
  </si>
  <si>
    <t>ครุภัณฑ์การศึกษา</t>
  </si>
  <si>
    <t>ครุภัณฑ์ยานพาหนะและขนส่ง</t>
  </si>
  <si>
    <t>ครุภัณฑ์การเกษตร</t>
  </si>
  <si>
    <t>ครุภัณฑ์ไฟฟ้าและวิทยุ</t>
  </si>
  <si>
    <t>ครุภัณฑ์สำรวจ</t>
  </si>
  <si>
    <t>ครุภัณฑ์อื่น</t>
  </si>
  <si>
    <t>ราคาทรัพย์สิน</t>
  </si>
  <si>
    <t>แหล่งที่มาของทรัพย์สินทื้งหมด</t>
  </si>
  <si>
    <t>ชื่อ</t>
  </si>
  <si>
    <t>จำนวนเงิน</t>
  </si>
  <si>
    <t>รายได้</t>
  </si>
  <si>
    <t>เงินกู้</t>
  </si>
  <si>
    <t>รวม</t>
  </si>
  <si>
    <t>คำอธิบาย</t>
  </si>
  <si>
    <t xml:space="preserve">ให้แสดงทรัพย์สินที่เป็นกรรมสิทธิ์ขององค์กรปกครองส่วนท้องถิ่นและองค์กรปกครองส่วนท้องถิ่นใช้ประโยชน์โดยตรง </t>
  </si>
  <si>
    <t>หมายเหตุ  3  เงินสดและเงินฝากธนาคาร</t>
  </si>
  <si>
    <t/>
  </si>
  <si>
    <t>เงินสด</t>
  </si>
  <si>
    <t>ปี  2561</t>
  </si>
  <si>
    <t>ชื่อ - สกุล  ผู้ยืม</t>
  </si>
  <si>
    <t>แหล่งเงิน</t>
  </si>
  <si>
    <t>เงินงบประมาณ</t>
  </si>
  <si>
    <t>เงินอุดหนุนระบุวัตถุประสงค์/เฉพาะกิจ</t>
  </si>
  <si>
    <t>รวมทั้งสิ้น</t>
  </si>
  <si>
    <t>โครงการ</t>
  </si>
  <si>
    <t>ประเภทลูกหนี้</t>
  </si>
  <si>
    <t>ประจำปี</t>
  </si>
  <si>
    <t>จำนวนราย</t>
  </si>
  <si>
    <t>ลูกหนี้ภาษีโรงเรือนและที่ดิน</t>
  </si>
  <si>
    <t>ลูกหนี้ภาษีบำรุงท้องที่</t>
  </si>
  <si>
    <t>ลูกหนี้ภาษีป้าย</t>
  </si>
  <si>
    <t>โครงการที่ยืม</t>
  </si>
  <si>
    <t>แผนงาน</t>
  </si>
  <si>
    <t>งาน</t>
  </si>
  <si>
    <t>หมวด</t>
  </si>
  <si>
    <t>ประเภท</t>
  </si>
  <si>
    <t>ชื่อเจ้าหนี้</t>
  </si>
  <si>
    <t>โครงการที่ขอกู้</t>
  </si>
  <si>
    <t>จำนวนเงินที่ขอกู้</t>
  </si>
  <si>
    <t>สัญญาเงินกู้</t>
  </si>
  <si>
    <t>เลขที่</t>
  </si>
  <si>
    <t>ลงวันที่</t>
  </si>
  <si>
    <t>เงินต้นค้างชำระ</t>
  </si>
  <si>
    <t>ปีสิ้นสุดสัญญา</t>
  </si>
  <si>
    <t>รายรับจริงสูงกว่ารายจ่ายจริง</t>
  </si>
  <si>
    <t xml:space="preserve">      (เงินทุนสำรองเงินสะสม)</t>
  </si>
  <si>
    <t>บวก</t>
  </si>
  <si>
    <t>รายรับจริงสูงกว่ารายจ่ายจริงหลังหักเงินทุนสำรองเงินสะสม</t>
  </si>
  <si>
    <t>หัก</t>
  </si>
  <si>
    <t>จ่ายขาดเงินสะสม</t>
  </si>
  <si>
    <t>2561</t>
  </si>
  <si>
    <t>ทั้งนี้  ได้รับอนุมัติให้จ่ายเงินสะสมที่อยู่ระหว่างดำเนินการจำนวน</t>
  </si>
  <si>
    <t>จำนวนเงินที่ได้รับอนุมัติ</t>
  </si>
  <si>
    <t>ก่อหนี้ผูกพัน</t>
  </si>
  <si>
    <t>เบิกจ่ายแล้ว</t>
  </si>
  <si>
    <t>คงเหลือ</t>
  </si>
  <si>
    <t>ยังไม่ได้ก่อหนี้</t>
  </si>
  <si>
    <t>รายงานรายจ่ายในการดำเนินงานที่จ่ายจากเงินรายรับตามแผนงาน  งบกลาง</t>
  </si>
  <si>
    <t>ตั้งแต่วันที่  1  ตุลาคม  2560  ถึง  30  กันยายน  2561</t>
  </si>
  <si>
    <t>หมายเหตุ  แหล่งเงินให้ระบุเงินงบประมาณหรือเงินอุดหนุนระบุวัตถุประสงค์/เฉพาะกิจ</t>
  </si>
  <si>
    <t>งบ</t>
  </si>
  <si>
    <t>ประมาณการ</t>
  </si>
  <si>
    <t>งบกลาง</t>
  </si>
  <si>
    <t>รายงานรายจ่ายในการดำเนินงานที่จ่ายจากเงินรายรับตามแผนงาน  บริหารงานทั่วไป</t>
  </si>
  <si>
    <t>งานบริหารงานคลัง</t>
  </si>
  <si>
    <t>งบบุคลากร</t>
  </si>
  <si>
    <t>งบดำเนินงาน</t>
  </si>
  <si>
    <t>ค่าตอบแทน</t>
  </si>
  <si>
    <t>ค่าใช้สอย</t>
  </si>
  <si>
    <t>ค่าวัสดุ</t>
  </si>
  <si>
    <t>ค่าสาธารณูปโภค</t>
  </si>
  <si>
    <t>งบลงทุน</t>
  </si>
  <si>
    <t>ค่าครุภัณฑ์</t>
  </si>
  <si>
    <t>ค่าที่ดินและสิ่งก่อสร้าง</t>
  </si>
  <si>
    <t>งบรายจ่ายอื่น</t>
  </si>
  <si>
    <t>รายจ่ายอื่น</t>
  </si>
  <si>
    <t>งบเงินอุดหนุน</t>
  </si>
  <si>
    <t>เงินอุดหนุน</t>
  </si>
  <si>
    <t>รายงานรายจ่ายในการดำเนินงานที่จ่ายจากเงินรายรับตามแผนงาน  การรักษาความสงบภายใน</t>
  </si>
  <si>
    <t>งานเทศกิจ</t>
  </si>
  <si>
    <t>งานป้องกันฝ่ายพลเรือนและระงับอัคคีภัย</t>
  </si>
  <si>
    <t>รายงานรายจ่ายในการดำเนินงานที่จ่ายจากเงินรายรับตามแผนงาน  การศึกษา</t>
  </si>
  <si>
    <t>งานระดับก่อนวัยเรียนและประถมศึกษา</t>
  </si>
  <si>
    <t>งานระดับมัธยมศึกษา</t>
  </si>
  <si>
    <t>งานศึกษาไม่กำหนดระดับ</t>
  </si>
  <si>
    <t>รายงานรายจ่ายในการดำเนินงานที่จ่ายจากเงินรายรับตามแผนงาน  สาธารณสุข</t>
  </si>
  <si>
    <t>งานโรงพยาบาล</t>
  </si>
  <si>
    <t>งานบริการสาธารณสุขและงานสาธารณสุขอื่น</t>
  </si>
  <si>
    <t>งานศูนย์บริการสาธารณสุข</t>
  </si>
  <si>
    <t>รายงานรายจ่ายในการดำเนินงานที่จ่ายจากเงินรายรับตามแผนงาน  สังคมสงเคราะห์</t>
  </si>
  <si>
    <t>งานสวัสดิการสังคมและสังคมสงเคราะห์</t>
  </si>
  <si>
    <t>รายงานรายจ่ายในการดำเนินงานที่จ่ายจากเงินรายรับตามแผนงาน  เคหะและชุมชน</t>
  </si>
  <si>
    <t>งานไฟฟ้าถนน</t>
  </si>
  <si>
    <t>งานสวนสาธารณะ</t>
  </si>
  <si>
    <t>งานกำจัดขยะมูลฝอยและสิ่งปฏิกูล</t>
  </si>
  <si>
    <t>งานบำบัดน้ำเสีย</t>
  </si>
  <si>
    <t>รายงานรายจ่ายในการดำเนินงานที่จ่ายจากเงินรายรับตามแผนงาน  สร้างความเข้มแข็งของชุมชน</t>
  </si>
  <si>
    <t>งานส่งเสริมและสนับสนุนความเข้มแข็งของชุมชน</t>
  </si>
  <si>
    <t>รายงานรายจ่ายในการดำเนินงานที่จ่ายจากเงินรายรับตามแผนงาน  การศาสนาวัฒนธรรมและนันทนาการ</t>
  </si>
  <si>
    <t>งานบริหารงานทั่วไปเกี่ยวกับศาสนาวัฒนธรรมและนันทนาการ</t>
  </si>
  <si>
    <t>งานกีฬาและนันทนาการ</t>
  </si>
  <si>
    <t>งานศาสนาและวัฒนธรรมท้องถิ่น</t>
  </si>
  <si>
    <t>งานวิชาการวางแผนและส่งเสริมการท่องเที่ยว</t>
  </si>
  <si>
    <t>รายงานรายจ่ายในการดำเนินงานที่จ่ายจากเงินรายรับตามแผนงาน  อุตสาหกรรมและการโยธา</t>
  </si>
  <si>
    <t>งานก่อสร้างโครงสร้างพื้นฐาน</t>
  </si>
  <si>
    <t>รายงานรายจ่ายในการดำเนินงานที่จ่ายจากเงินรายรับตามแผนงาน  การเกษตร</t>
  </si>
  <si>
    <t>งานส่งเสริมการเกษตร</t>
  </si>
  <si>
    <t>งานอนุรักษ์แหล่งน้ำและป่าไม้</t>
  </si>
  <si>
    <t>รายงานรายจ่ายในการดำเนินงานที่จ่ายจากเงินรายรับตามแผนงาน  การพาณิชย์</t>
  </si>
  <si>
    <t>งานกิจการประปา</t>
  </si>
  <si>
    <t>งานตลาดสด</t>
  </si>
  <si>
    <t>งานโรงฆ่าสัตว์</t>
  </si>
  <si>
    <t>รายงานรายจ่ายในการดำเนินงานที่จ่ายจากเงินรายรับตามแผนงานรวม</t>
  </si>
  <si>
    <t>รายจ่าย</t>
  </si>
  <si>
    <t>บริหารงานทั่วไป</t>
  </si>
  <si>
    <t>การรักษาความสงบภายใน</t>
  </si>
  <si>
    <t>การศึกษา</t>
  </si>
  <si>
    <t>สาธารณสุข</t>
  </si>
  <si>
    <t>สังคมสงเคราะห์</t>
  </si>
  <si>
    <t>เคหะและชุมชน</t>
  </si>
  <si>
    <t>สร้างความเข้มแข็งของชุมชน</t>
  </si>
  <si>
    <t>การศาสนาวัฒนธรรมและนันทนาการ</t>
  </si>
  <si>
    <t>การเกษตร</t>
  </si>
  <si>
    <t>การพาณิชย์</t>
  </si>
  <si>
    <t>อุตสาหกรรมและการโยธา</t>
  </si>
  <si>
    <t>รายงานรายจ่ายในการดำเนินงานที่จ่ายจากเงินสะสม</t>
  </si>
  <si>
    <t>งบแสดงผลการดำเนินงานจ่ายจากเงินรายรับ</t>
  </si>
  <si>
    <t>รายการ/หมวด</t>
  </si>
  <si>
    <t>รวมรายจ่าย</t>
  </si>
  <si>
    <t>รายรับ</t>
  </si>
  <si>
    <t>ภาษีอากร</t>
  </si>
  <si>
    <t>ค่าธรรมเนียมค่าปรับและใบอนุญาต</t>
  </si>
  <si>
    <t>รายได้จากสาธารณูปโภคและการพาณิชย์</t>
  </si>
  <si>
    <t>รายได้เบ็ดเตล็ด</t>
  </si>
  <si>
    <t>รายได้จากทุน</t>
  </si>
  <si>
    <t>ภาษีจัดสรร</t>
  </si>
  <si>
    <t>เงินอุดหนุนทั่วไป</t>
  </si>
  <si>
    <t>เงินอุดหนุนระบุวัตถุประสงค์/ฌพาะกิจ</t>
  </si>
  <si>
    <t>รวมรายรับ</t>
  </si>
  <si>
    <t>รายรับสูงกว่าหรือ(ต่ำกว่า)รายจ่าย</t>
  </si>
  <si>
    <t>รวมจ่ายจากเงินงบประมาณ</t>
  </si>
  <si>
    <t xml:space="preserve">หมายเหตุ  ในกรณีมีใบผ่านรายการบัญชีทั่วไปที่ปรับปรุงลดยอดรายจ่าย ให้เพิ่มช่อง “ใบผ่านรายการบัญชีทั่วไป” หลังช่อง “รวมจ่ายจากเงินงบประมาณ” เพื่อแสดงผลการดําเนินงานที่ถูกต้อง </t>
  </si>
  <si>
    <t>งบแสดงผลการดำเนินงานจ่ายจากเงินรายรับและเงินสะสม</t>
  </si>
  <si>
    <t>รวมหนี้สิน</t>
  </si>
  <si>
    <t>เงินรับฝากภาษีหัก ณ ที่จ่าย</t>
  </si>
  <si>
    <t>เงินรับฝาก กบท.</t>
  </si>
  <si>
    <t>เงินรับฝากชดใช้ค่าความเสียหาย</t>
  </si>
  <si>
    <t>เงินรับฝากค่าใช้จ่ายในการจัดเก็บภาษีบำรุงท้องที่ 5%</t>
  </si>
  <si>
    <t>เงินรับฝากประกันสัญญา</t>
  </si>
  <si>
    <t>เงินรับฝากเงินรอคืนจังหวัด</t>
  </si>
  <si>
    <t>เงินรับฝากเงินทุนโครงการเศรษฐกิจชุมชน</t>
  </si>
  <si>
    <t>เงินเดือน (ฝ่ายการเมือง)</t>
  </si>
  <si>
    <t>เงินเดือน (ฝ่ายประจำ)</t>
  </si>
  <si>
    <t>งานบริหารทั่วไป</t>
  </si>
  <si>
    <t>งานวางแผนสถิติและวิชาการ</t>
  </si>
  <si>
    <t>งานบริหารทั่วไปเกี่ยวกับการรักษาความสงบภายใน</t>
  </si>
  <si>
    <t>งานบริหารทั่วไปเกี่ยวกับการศึกษา</t>
  </si>
  <si>
    <t>งานบริหารทั่วไปเกี่ยวกับสาธารณสุข</t>
  </si>
  <si>
    <t>งานบริหารทั่วไปเกี่ยวกับสังคมสงเคราะห์</t>
  </si>
  <si>
    <t>งานบริหารทั่วไปเกี่ยวกับเคหะและชุมชน</t>
  </si>
  <si>
    <t>งานบริหารทั่วไปเกี่ยวกับการสร้างความเข้มแข็งของชุมชน</t>
  </si>
  <si>
    <t>งานบริหารทั่วไปเกี่ยวกับอุตสาหกรรมและการโยธา</t>
  </si>
  <si>
    <t>ค่าครุภัณฑ์ (หมายเหตุ1)</t>
  </si>
  <si>
    <t>ค่าที่ดินและสิ่งก่อสร้าง (หมายเหตุ2)</t>
  </si>
  <si>
    <t>ใบผ่านรายการบัญชีทั่วไป</t>
  </si>
  <si>
    <t>งบแสดงผลการดำเนินงานจ่ายจากเงินรายรับ เงินสะสมและเงินทุนสำรองเงินสะสม</t>
  </si>
  <si>
    <t>งบแสดงผลการดำเนินงานจ่ายจากเงินรายรับ เงินสะสม เงินทุนสำรองเงินสะสมและเงินกู้</t>
  </si>
  <si>
    <t>รวมจ่ายจากเงินอุดหนุนระบุวัตถุประสงค์/เฉพาะกิจ</t>
  </si>
  <si>
    <t>รวมจ่ายจากเงินสะสม</t>
  </si>
  <si>
    <t>รวมจ่ายจากเงินทุนสำรองเงินสะสม</t>
  </si>
  <si>
    <t>รวมจ่ายจากเงินกู้</t>
  </si>
  <si>
    <t>รายงานรายจ่ายในการดำเนินงานที่จ่ายจากเงินทุนสำรองเงินสะสม</t>
  </si>
  <si>
    <t>รายงานรายจ่ายในการดำเนินงานที่จ่ายจากเงินกู้</t>
  </si>
  <si>
    <t>หน่วย : บาท</t>
  </si>
  <si>
    <t>หมายเหตุ  2  ค่าที่ดินและสิ่งก่อสร้าง</t>
  </si>
  <si>
    <t>เงินสมทบกองทุนส่งเสริมกิจการเทศบาล</t>
  </si>
  <si>
    <t>(นางณัฏฐ์นันธ์  ภาพันธ์)</t>
  </si>
  <si>
    <t>(นายรัชกฤต  สิริมหานาม)</t>
  </si>
  <si>
    <t>นายกเทศมนตรีตำบลนาดอกคำ</t>
  </si>
  <si>
    <t xml:space="preserve"> - ข้อมูลทั่วไปของเทศบาลตำบลนาดอกคำ</t>
  </si>
  <si>
    <t>เทศบาลตำบลนาดอกคำ อำเภอนาด้วง  จังหวัดเลย</t>
  </si>
  <si>
    <t>ทิศเหนือ</t>
  </si>
  <si>
    <t>ติดกับตำบลปากชม ตำบลห้วยบ่อซืน อำเภอปากชม จังหวัดเลย</t>
  </si>
  <si>
    <t>ทิศใต้</t>
  </si>
  <si>
    <t>ติดกับตำบลนาด้วง อำเภอนาด้วง จังหวัดเลย</t>
  </si>
  <si>
    <t>ทิศตะวันตก</t>
  </si>
  <si>
    <t>ติดกับตำบลบ้านโคก อำเภอสุวรรณคูหา จังหวัดหนองบัวลำภู</t>
  </si>
  <si>
    <t>สภาพทางเศรษฐกิจ</t>
  </si>
  <si>
    <t xml:space="preserve"> - อาชีพ</t>
  </si>
  <si>
    <t xml:space="preserve"> - หน่วยธุรกิจในเขตเทศบาลตำบลนาดอกคำ</t>
  </si>
  <si>
    <t>ปั้มน้ำมัน</t>
  </si>
  <si>
    <t>โรงสีข้าว</t>
  </si>
  <si>
    <t>ร้านซ่อมเครื่องยนต์</t>
  </si>
  <si>
    <t>ร้านตัดผม/เสริมสวย</t>
  </si>
  <si>
    <t>ตลาดนัด</t>
  </si>
  <si>
    <t>โรงน้ำ</t>
  </si>
  <si>
    <t>ร้านค้า</t>
  </si>
  <si>
    <t>แห่ง</t>
  </si>
  <si>
    <t>อื่น ๆ</t>
  </si>
  <si>
    <t>ข้อมูลอื่น ๆ</t>
  </si>
  <si>
    <t>การบันทึกบัญชีเพื่อจัดทำงบแสดงฐานะการเงินเป็นไปตามเกณฑ์เงินสดและเกณฑ์คงค้าง ตามประกาศ</t>
  </si>
  <si>
    <t>กระทรวงมหาดไทย เรื่อง หลักเกณฑ์และวิธีปฏิบัติการบันทึกบัญชี การจัดทําทะเบียน และรายงานการเงินขององค์กร</t>
  </si>
  <si>
    <t>ศูนย์พัฒนาเด็กเล็ก</t>
  </si>
  <si>
    <t>ครุภัณฑ์สาธารณสุข</t>
  </si>
  <si>
    <t>เงินฝากธนาคารเพื่อการเกษตรและสหกรณ์การเกษตร สาขานาด้วง</t>
  </si>
  <si>
    <t>ประเภท ออมทรัพย์ เลขที่ 01786-8-00240-2</t>
  </si>
  <si>
    <t>ประเภท กระแสรายวัน เลขที่ 01786-5-00013-0</t>
  </si>
  <si>
    <t>เงินฝากธนาคารออมสิน สาขาเลย</t>
  </si>
  <si>
    <t>เงินฝากธนาคารกรุงไทย จำกัด (มหาชน) สาขาเลย</t>
  </si>
  <si>
    <t>ประเภท ออมทรัพย์ เลขที่ 403-0-70013-6</t>
  </si>
  <si>
    <t>ประเภท กระแสรายวัน เลขที่ 403-6-04117-7</t>
  </si>
  <si>
    <t>ประเภท ประจำ 14 เดือน เลขที่ 300033175344</t>
  </si>
  <si>
    <t>ประเภท ออมทรัพย์ เลขที่ 020239699000</t>
  </si>
  <si>
    <t>ประเภท ประจำ 3 เดือน เลขที่ 115601360002131</t>
  </si>
  <si>
    <t>เงินฝากกองทุนส่งเสริมกิจการเทศบาล</t>
  </si>
  <si>
    <t>นายท่อนจันทร์  มะลีแก้ว</t>
  </si>
  <si>
    <t>นายไมตรี         มินสูงเนิน</t>
  </si>
  <si>
    <t>นายสำราญ       เรืองเพชร</t>
  </si>
  <si>
    <t>นายอุดร          แซ่สิม</t>
  </si>
  <si>
    <t>นางวิมนต์        บึ้งซ้าย</t>
  </si>
  <si>
    <t>นายจีรอน        จันบัว</t>
  </si>
  <si>
    <t>นายศราวุฒิ      โสจันดา</t>
  </si>
  <si>
    <t>นางสุดใจ         ตาดี</t>
  </si>
  <si>
    <t>โครงการปลูกข้าวโพดเลี้ยงสัตว์ หมู่ที่ 16</t>
  </si>
  <si>
    <t>โครงการปลูกข้าวโพดเลี้ยงสัตว์ หมู่ที่ 7</t>
  </si>
  <si>
    <t>โครงการทอผ้าบ้านพะเนียง หมู่ที่ 5</t>
  </si>
  <si>
    <t>โครงการปุ๋ยบ้านห้วยปลาดุก หมู่ที่ 6</t>
  </si>
  <si>
    <t>โครงการออมทรัพย์การผลิต หมู่ที่ 8</t>
  </si>
  <si>
    <t>โครงการปลูกแตงกวาบ้านเขาแก้ว หมู่ที่ 15</t>
  </si>
  <si>
    <t>โครงการปลูกข้าวโพดเลี้ยงสัตว์ หมู่ที่13</t>
  </si>
  <si>
    <t>โครงการพัฒนาแหล่งน้ำ</t>
  </si>
  <si>
    <t>ลูกหนี้เงินทุนส่งเสริมกลุ่มอาชีพ</t>
  </si>
  <si>
    <t xml:space="preserve"> - โครงการทอผ้าห้วยปลาดุก หมู่ที่6</t>
  </si>
  <si>
    <t xml:space="preserve"> - โครงการปลุกข้าวโพดเลี้ยงสัตว์ หมู่ที่ 11</t>
  </si>
  <si>
    <t xml:space="preserve"> - โครงการปลุกข้าวโพดเลี้ยงสัตว์ หมู่ที่ 7</t>
  </si>
  <si>
    <t>เงินทุนส่งเสริมกลุ่มอาชีพ</t>
  </si>
  <si>
    <t>เงินเกินบัญชี</t>
  </si>
  <si>
    <t>บริหารทั่วไป</t>
  </si>
  <si>
    <t>เงินอุดหนุนเฉพาะกิจ</t>
  </si>
  <si>
    <t>วัสดุ</t>
  </si>
  <si>
    <t>รายจ่ายเพื่อให้ได้มาซึ่งบริการ</t>
  </si>
  <si>
    <t>จ้างเหมาบริการ</t>
  </si>
  <si>
    <t>บริหารงานคลัง</t>
  </si>
  <si>
    <t>ค่าก่อสร้างสิ่งสาธารณูปการ</t>
  </si>
  <si>
    <t>ไฟฟ้าถนน</t>
  </si>
  <si>
    <t>รายจ่ายเกี่ยวเนื่องกับการปฏิบัติราชการที่ไม่เข้าลักษณะรายจ่ายหมวดอื่น ๆ</t>
  </si>
  <si>
    <t>เจ้าหนี้เงินกู้-กิจการเทศบาล</t>
  </si>
  <si>
    <t>1. ซื้อรถยนต์บรรทุกน้ำดับเพลิงเออนกประสงค์</t>
  </si>
  <si>
    <t>1346/35/2557</t>
  </si>
  <si>
    <t xml:space="preserve"> 20 ธันวาคม 2556</t>
  </si>
  <si>
    <t>พ.ศ. 2566</t>
  </si>
  <si>
    <t>2. ซื้อรถบรรทุกติดเครนไฮดรอลิค</t>
  </si>
  <si>
    <t xml:space="preserve">3. ซื้อรถตักหน้า-ขุดหลัง </t>
  </si>
  <si>
    <t>4. ซื้อรถบรรทุกน้ำดับเพลิงอเนกประสงค์</t>
  </si>
  <si>
    <t>ทั้งนี้ องค์กรปกครองส่วนท้องถิ่นมียอดเงินที่ได้รับอนุมัติให้กู้เงินหรือทำสัญญากู้เงินแล้วอยู่ระหว่างการรับเงิน  จำนวน      -      บาท</t>
  </si>
  <si>
    <t>ทั้งนี้ องค์กรปกครองส่วนท้องถิ่นมียอดเงินที่ได้รับอนุมัติให้กู้เงินหรือทำสัญญากู้เงินแล้วอยู่ระหว่างการรับเงิน  จำนวน     -       บาท</t>
  </si>
  <si>
    <t>รับคืนเงินสะสม</t>
  </si>
  <si>
    <t>ปรับปรุงบัญชีเจ้าหนี้เงินกู้</t>
  </si>
  <si>
    <t>1.  เงินฝากกองทุนสมทบกองทุนส่งเสริมกิจการเทศบาล</t>
  </si>
  <si>
    <t>2.  ลูกหนี้ค่าภาษี</t>
  </si>
  <si>
    <t>3.  ลูกหนี้รายได้อื่นๆ</t>
  </si>
  <si>
    <t>โครงการก่อสร้างรั้ว/ป้ายศูนย์พัฒนาเด็กเล็กบ้านโพนสว่าง</t>
  </si>
  <si>
    <t>โต๊ะอาหารสำหรับนักเรียน</t>
  </si>
  <si>
    <t>โต๊ะสำหรับนักเรียน</t>
  </si>
  <si>
    <t>วัสดุเชื้อเพลิงและหล่อลื่น</t>
  </si>
  <si>
    <t>ซื้อวัสดุเชื้อเพลิงและหล่อลื่น</t>
  </si>
  <si>
    <t>บริหารงานทั่วไปเกี่ยวกับเคหะและชุมชน</t>
  </si>
  <si>
    <t>ก่อสร้างสาธารณูปการ</t>
  </si>
  <si>
    <t>โครงการก่อสร้างโครงหลังคาศูนย์พัฒนาเด็กเล็กบ้านน้ำวยห้วยปลาดุก</t>
  </si>
  <si>
    <t>โครงการก่อสร้งถังน้ำสูนย์พัฒนาเด็กเล็กวัดวิเวกทีปาราม</t>
  </si>
  <si>
    <t>โครงการปรับปรุง/ต่อเติม/ซ่อมแซมอาคารเรียน/อาคารประกอบโรงเรียนเทศบาล(เทศบาล 1)</t>
  </si>
  <si>
    <t>โครงการปรับปรุงภูมทัศน์ ต่อเติม ปรับปรุงศูนย์พัฒนาเด็กเล็กบ้านห้วยตาด</t>
  </si>
  <si>
    <t>โครงการปรับปรุงรางน้ำฝน/ปูพื้นกระเบื้องศูนย์พัฒนาเด็กเล็กบ้านห้วยเตย</t>
  </si>
  <si>
    <t>ระดับก่อนวัยเรียนและประถมศึกษา</t>
  </si>
  <si>
    <t>โครงการก่อสร้างถนนคอนกรีตเสริมเหล็กภายในหมู่บ้าน หมู่ที่ 10</t>
  </si>
  <si>
    <t>โครงการก่อสร้างถนนคอนกรีตเสริมเหล็กภายในหมู่บ้าน หมู่ที่ 17</t>
  </si>
  <si>
    <t>โครงการก่อสร้างถนนคอนกรีตเสริมเหล็กภายในหมู่บ้าน หมู่ที่ 14</t>
  </si>
  <si>
    <t>โครงการขยายไหล่ทางคอนกรีตเสริมเหล็กภายในหมู่บ้าน หมู่ที่ 11</t>
  </si>
  <si>
    <t>โครงการขยายไหล่ทางคอนกรีตเสริมเหล็กภายในหมู่บ้าน หมู่ที่ 8</t>
  </si>
  <si>
    <t>เงินสำรองจ่าย</t>
  </si>
  <si>
    <t>จัดซื้อท่อระบายน้ำ</t>
  </si>
  <si>
    <t>เบี้ยยังชีพผู้พิการ ปีงบประมาณ 2559</t>
  </si>
  <si>
    <t>เบี้ยยังชีพผู้พิการ</t>
  </si>
  <si>
    <t>วัสดุอาหารเสริม(นม)</t>
  </si>
  <si>
    <t>ซื้ออาหารเสริม(นม)</t>
  </si>
  <si>
    <t>บริหารทั่วไปเกี่ยวกับการศึกษา</t>
  </si>
  <si>
    <t>โครงการจัดทำห้องสมุดโรงเรียน/การพัฒนาห้องสมุด</t>
  </si>
  <si>
    <t>บริหารงานทั่วไปเกี่ยวกับการรักษาความสงบภายใน</t>
  </si>
  <si>
    <t>ซื้อสังกะสีสำหรับผู้ประสบภัย</t>
  </si>
  <si>
    <t>ค่ารักษาพยาบาล</t>
  </si>
  <si>
    <t>ส.ต.ท.</t>
  </si>
  <si>
    <t>(ไพฑูรย์  ภูคงคา)</t>
  </si>
  <si>
    <t xml:space="preserve">  ผู้อำนวยการกองคลัง</t>
  </si>
  <si>
    <t xml:space="preserve">   ผู้อำนวยการกองคลัง</t>
  </si>
  <si>
    <t>ปลัดเทศบาล</t>
  </si>
  <si>
    <t>4. ลูกหนี้เงินยืม</t>
  </si>
  <si>
    <t>7. ลูกหนี้เงินกองทุนส่งเสริมกลุ่มอาชีพ</t>
  </si>
  <si>
    <t>6. รายได้จากรัฐบาลค้างรับ</t>
  </si>
  <si>
    <t>หมายเหตุ  11    รายจ่ายค้างจ่าย</t>
  </si>
  <si>
    <t>หมายเหตุ  15  เงินสะสม</t>
  </si>
  <si>
    <t>รายละเอียดแนบท้ายหมายเหตุ  15  เงินสะสม</t>
  </si>
  <si>
    <t xml:space="preserve">               (นายรัชกฤต  สิริมหานาม)</t>
  </si>
  <si>
    <t>(นางณัฏฐ์นันธ์  ภาพันธ์)                        (ไพฑูรย์  ภูคงคา)</t>
  </si>
  <si>
    <t xml:space="preserve">  ผู้อำนวยการกองคลัง                    ปลัดเทศบาลตำบลนาดอกคำ</t>
  </si>
  <si>
    <t xml:space="preserve">                             ส.ต.ท.</t>
  </si>
  <si>
    <t xml:space="preserve">ที่ตั้งเทศบาลตำบลนาดอกคำ อยู่ทางทิศเหนือของที่ว่าการอำเภอนาด้วง ห่างจาก </t>
  </si>
  <si>
    <t>ตัวอำเภอนาด้วงประมาณ 7 กิโลเมตร  มีอาณาเขต ดังนี้</t>
  </si>
  <si>
    <t xml:space="preserve">ประชากรในตำบลนาดอกคำส่วนใหญ่ประกอบอาชีพด้านการเกษตร เช่น สวนยางพารา </t>
  </si>
  <si>
    <t xml:space="preserve">             นายกเทศมนตรีตำบลนาดอกคำ</t>
  </si>
  <si>
    <t>ปลูกอ้อย ทำไร่ข้าวโพด ปลูกมันสำปะหลัง ทำนา รับจ้างทั่วไปและมีราษฏรบางส่วนเดินทางไปทำงานต่างจังหวัด</t>
  </si>
  <si>
    <t>ทรัพยากรธรรมชาติในพื้นที่ มีป่าไม้ สัตว์ป่านานาชนิดในเขตตำบลนาดอกคำ ซึ่งเป็นสภาพป่าที่ยังมี</t>
  </si>
  <si>
    <t>แหล่งงท่องเที่ยวที่สำคัญในอนาคตได้</t>
  </si>
  <si>
    <t>ความสมบูรณ์  นอกจากนี้ยังมีอ่างเก็บน้ำห้วยปลาดุก ถ้ำประกายเพชร ถ้ำผายา และถ้ำผาดำ สามารถพัฒนาให้เป็น</t>
  </si>
  <si>
    <t xml:space="preserve">หนังสือสั่งการที่เกี่ยวข้อง </t>
  </si>
  <si>
    <t>ปกครองส่วนท้องถิ่น ลงวันที่ 20 มีนาคม พ.ศ. 2558 และที่แก้ไขเพิ่มเติม (ฉบับที่ 2) ลงวันที่ 21 มีนาคม 2561 และ</t>
  </si>
  <si>
    <t>หมายเหตุ  4  เงินฝากกองทุน</t>
  </si>
  <si>
    <t>หมายเหตุ  6  รายได้จากรัฐบาลค้างรับ</t>
  </si>
  <si>
    <t>หมายเหตุ  9  ลูกหนี้เงินทุนโครงการเศรษฐกิจชุมชน</t>
  </si>
  <si>
    <t>หมายเหตุ  10  ลูกหนี้อี่นๆ</t>
  </si>
  <si>
    <t>หมายเหตุ  12  เงินรับฝาก</t>
  </si>
  <si>
    <t>หมายเหตุ  13  หนี้สินหมุนเวียนอื่น</t>
  </si>
  <si>
    <t>หมายเหตุ  14  เจ้าหนี้เงินกู้</t>
  </si>
  <si>
    <t>และจะเบิกจ่ายในปีงบประมาณต่อไป  ตามรายละเอียดแนบท้ายหมายเหตุ 15</t>
  </si>
  <si>
    <t>สำหรับปี  สิ้นสุดวันที่  30  กันยายน  2562</t>
  </si>
  <si>
    <t>2562</t>
  </si>
  <si>
    <t>สินทรัพย์โครงสร้างพื้นฐานอื่น</t>
  </si>
  <si>
    <t>ครุภัณฑ์งานบ้านงานครัว</t>
  </si>
  <si>
    <t>ครุภัณฑ์โฆษณาและเผยแพร่</t>
  </si>
  <si>
    <t>ครุภัณฑ์ก่อสร้าง</t>
  </si>
  <si>
    <t>ครุภัณฑ์สนาม</t>
  </si>
  <si>
    <t>ครุภํณฑ์โรงงาน</t>
  </si>
  <si>
    <t>ครุภัณฑ์คอมพิวเตอร์</t>
  </si>
  <si>
    <t>ณ  วันที่  30  กันยายน  2562</t>
  </si>
  <si>
    <t>ปี 2561</t>
  </si>
  <si>
    <t>ปี  2562</t>
  </si>
  <si>
    <t>เงินอุดหนุนเฉพาะกิจจากกรมส่งเสริมการปกครองท้องถิ่น</t>
  </si>
  <si>
    <t xml:space="preserve"> - ปรับปรุงซ่อมแซมชั้นโครงสร้างทางซีเมนต์ผสมโพลิเมอร์ สายบ้านหนองเป็ดก่า-ร่มเย็น</t>
  </si>
  <si>
    <t xml:space="preserve"> - ปรับปรุงซ่อมแซมชั้นโครงสร้างทางศีเมนต์ผสมโพลิเมอร์ สายบ้านโพนสว่าง - ตำบลน้ำสวย</t>
  </si>
  <si>
    <t xml:space="preserve"> - ปรับปรุงซ่อมแซมถนนลาดยางผิวจราจร บ้านบ้านวังเย็น - นานกปีด</t>
  </si>
  <si>
    <t>ประเภทรายจ่าย</t>
  </si>
  <si>
    <t>จำนวนเงิน
ก่อหนี้ผูกพัน</t>
  </si>
  <si>
    <t>เบิกจ่าย</t>
  </si>
  <si>
    <t>สำรองจ่าย</t>
  </si>
  <si>
    <t>ก่อส้างถนนคอนกรีตเสริมเหล็กภายในหมู่บ้าน หมู่ 2  หมู่ 9</t>
  </si>
  <si>
    <t>แผนงานอุตสาหกรรมและการโยธา</t>
  </si>
  <si>
    <t>โครงการก่อสร้างถนนลาดยางภายในหมู่บ้านผิวจราจร Asphaltic Concrete พร้อมวางท่อระบายน้ำและบ่อพักคอนกรีต หมู่ที่ 3</t>
  </si>
  <si>
    <t>โครงการก่อสร้างถนนลาดยางภายในหมู่บ้านผิวจราจร Asphaltic Concrete หมู่ที่ 11</t>
  </si>
  <si>
    <t>โครงการก่อสร้างถนนลาดยางภายในหมู่บ้านผิวจราจร Asphaltic Concrete หมู่ที่ 12</t>
  </si>
  <si>
    <t>โครงการก่อสร้างถนนลาดยางภายในหมู่บ้านผิวจราจร Asphaltic Concrete หมู่ที่ 15</t>
  </si>
  <si>
    <t>โครงการก่อสร้างถนนลาดยางภายในหมู่บ้านผิวจราจร Asphaltic Concrete หมู่ที่ 5</t>
  </si>
  <si>
    <t>โครงการก่อสร้างถนนลาดยางภายในหมู่บ้านผิวจราจร Asphaltic Concrete หมู่ที่ 6</t>
  </si>
  <si>
    <t>โครงการก่อสร้างถนนลาดยางภายในหมู่บ้านผิวจราจร Asphaltic Concrete หมู่ที่ 7</t>
  </si>
  <si>
    <t>โครงการขยายเขตประปาภายในหมู่บ้าน หมู่ที่ 16</t>
  </si>
  <si>
    <t>แผนงานบริหารงานทั่วไป</t>
  </si>
  <si>
    <t>แผนงานการศึกษา</t>
  </si>
  <si>
    <t>ค่าอาหารเสริม (นม)</t>
  </si>
  <si>
    <t>ค่าบำรุงรักษาและปรรับปรุงที่ดินและสิ่งก่อนสร้าง</t>
  </si>
  <si>
    <t>แผนงานเคหะและชุมชน</t>
  </si>
  <si>
    <t>ปรับปรุงซ่อมแซมชั้นโครงสร้างทางดินซีเมนต์ผสมโพลิเมอร์(กึ่งคอนกรีต)ปิดผิวลาดยางแบบแคปซีล รหัสทางหลวงท้องถิ่น ลย.ถ.12-0003 สายบ้านหนองเป็ดก่า ถึงบ้านร่มเย็น</t>
  </si>
  <si>
    <t>ปรับปรุงซ่อมแซมชั้นโครงสร้างทางดินซีเมนต์ผสมโพลิเมอร์(กึ่งคอนกรีต)ปิดผิวลาดยางแบบแคปซีล สายบ้านโพนสว่าง หมู่ที่ 3 ตำบลนาดอกคำ อำเภอนาด้วง จังหวัดเลย ถึงตำบลน้ำสวย อำเภอเมืองเลย</t>
  </si>
  <si>
    <t>ปรับปรุงซ่อมแซมถนนลาดยางผิวจราจรแบบ Asphaltic Conc รหัสทางหลวงท้องถิ่น ลย.ถ.12-0002สายทางบ้านวังเย็น-บ้านนานกปีด</t>
  </si>
  <si>
    <t>ปี 2562</t>
  </si>
  <si>
    <t>ที่</t>
  </si>
  <si>
    <t xml:space="preserve"> -2-</t>
  </si>
  <si>
    <t xml:space="preserve"> -3-</t>
  </si>
  <si>
    <t>หมายเหตุ 11 (ต่อ)</t>
  </si>
  <si>
    <t>เงินรับฝากค่าใช้จ่ายอื่น (กยศ.)</t>
  </si>
  <si>
    <t>เงินสะสม  1  ตุลาคม 2561</t>
  </si>
  <si>
    <t>เงินสะสม  30  กันยายน 2562</t>
  </si>
  <si>
    <r>
      <rPr>
        <u/>
        <sz val="16"/>
        <color theme="1"/>
        <rFont val="TH SarabunPSK"/>
        <family val="2"/>
      </rPr>
      <t>หัก</t>
    </r>
    <r>
      <rPr>
        <sz val="16"/>
        <color theme="1"/>
        <rFont val="TH SarabunPSK"/>
        <family val="2"/>
      </rPr>
      <t xml:space="preserve">  15 % ของรายรับจริงสูงกว่ารายจ่ายจริง</t>
    </r>
  </si>
  <si>
    <t>เงินสะสม  30  กันยายน  2562   ประกอบด้วย</t>
  </si>
  <si>
    <t>ค่าเช่าบ้านข้าราชการ</t>
  </si>
  <si>
    <t>ซื้อท่อระบายน้ำ</t>
  </si>
  <si>
    <t>ฝังกลบบ่อขยะพื้นที่หมู่ 3</t>
  </si>
  <si>
    <t>วางท่อระบายน้ำ ม.17  ซ่อมแซมถนนสาย</t>
  </si>
  <si>
    <t>ห้วยจังหัน ม.16</t>
  </si>
  <si>
    <t>ก่อสร้างถนนคอนกรีตเสริมเหล็กภายใน</t>
  </si>
  <si>
    <t>หมู่บ้าน  ม.5, ม.13</t>
  </si>
  <si>
    <t>ม.6,  ม.10</t>
  </si>
  <si>
    <t>โครงการก่อสร้างถนนคอนกรีตเสริมเหล็กภายในหมู่บ้าน พื้นที่หมู่ 8</t>
  </si>
  <si>
    <t>โครงการปรับปรุงซ่อมแซมถนนภายในหมู่บ้านโดยวิธีเสริมผิวจราจร Asphaltic Concrete หมู่ที่ 9,17</t>
  </si>
  <si>
    <t>โครงการปรับปรุงซ่อมแซมถนนภายในหมู่บ้านโดยวิธีเสริมผิวจราจร Asphaltic หมู่ที่ 1,2,16</t>
  </si>
  <si>
    <t>โครงการปรับปรุงซ่อมแซมถนนภายในหมู่บ้านโดยวิธีเสริมผิวจราจร Asphaltic Concrete สายพเนียง-ป่าสัก พื้นที่หมู่ 5</t>
  </si>
  <si>
    <t>โครงการปรับปรุงซ่อมแซมถนนลูกรังโดยลงหินคลุก สายห้วยโป่ง พื้นที่หมู่ 10</t>
  </si>
  <si>
    <t>ค่าตอบแทบแทน</t>
  </si>
  <si>
    <t>ปรับปรุงลูกหนี้ภาษี</t>
  </si>
  <si>
    <t>ตั้งแต่วันที่  1  ตุลาคม  2561  ถึง  30  กันยายน  2562</t>
  </si>
  <si>
    <t>จัดซื้อป้ายเฉลิมพระเกียรติรัชกาลที่ 10</t>
  </si>
  <si>
    <t>ปรับปรุงซ่อมแซมถนนเข้าพื้นที่การเกษตร</t>
  </si>
  <si>
    <t>เงินรับฝากอื่น ๆ (เงินส่งเสริมกลุ่มอาชีพ)</t>
  </si>
  <si>
    <t>8. บัญชีลูกหนี้เงินทุนโครงการเศรษฐกิจชุมชน</t>
  </si>
  <si>
    <t>5.  ทรัพย์สินเกิดจากเงินกู้ที่ชำระหนี้แล้ว (ผลต่างระหว่างทรัพย์สินที่เกิดจากเงินกู้และเจ้าหนี้เงินกู้)</t>
  </si>
  <si>
    <t>9.  เงินสะสมที่สามารถนำไปใช้ได้</t>
  </si>
  <si>
    <t>อาคารสำนักงาน</t>
  </si>
  <si>
    <t>อาคารเพื่อประโยชน์อื่น</t>
  </si>
  <si>
    <t>ครุภัณฑ์</t>
  </si>
  <si>
    <t>ค่าครุภัณฑ์อื่น</t>
  </si>
  <si>
    <t>ค่าวัสุ</t>
  </si>
  <si>
    <t>วัสดุอื่น</t>
  </si>
  <si>
    <t>ค่าจ้างเหมาจัดนิทรรศการเฉลิมพระเกียรติเนื่องในโอกาสมหามงคลพระราชพิธีบรมราชาภิเษก</t>
  </si>
  <si>
    <t>กิจกรรมเฉลิมฉลองลงนามถวายพระพรชัยมงคล</t>
  </si>
  <si>
    <t>รายได้จากทรัพย์สิน</t>
  </si>
  <si>
    <t>เทศบาลตำบลนาดอกคำ</t>
  </si>
  <si>
    <t>บัญชีรายละเอียดทรัพย์สินที่ได้มาในปีงบประมาณ  2562</t>
  </si>
  <si>
    <t>ลำดับที่</t>
  </si>
  <si>
    <t>เลขรหัส</t>
  </si>
  <si>
    <t xml:space="preserve"> วัน</t>
  </si>
  <si>
    <t>เดือน</t>
  </si>
  <si>
    <t>ปี</t>
  </si>
  <si>
    <t>ตู้เหล็กเก็บเอกสารแบบ 2 บาน</t>
  </si>
  <si>
    <t>406-62-0131</t>
  </si>
  <si>
    <t>สำนักปลัด</t>
  </si>
  <si>
    <t>406-62-0132</t>
  </si>
  <si>
    <t>406-62-0133</t>
  </si>
  <si>
    <t>406-62-0134</t>
  </si>
  <si>
    <t>406-62-0135</t>
  </si>
  <si>
    <t>406-62-0136</t>
  </si>
  <si>
    <t xml:space="preserve">เครื่องดูดฝุ่น  </t>
  </si>
  <si>
    <t>438-62-0004</t>
  </si>
  <si>
    <t xml:space="preserve">เครื่องสแกนเนอร์ </t>
  </si>
  <si>
    <t>500-62-0001</t>
  </si>
  <si>
    <t>เก้าอี้ทำงาน ระดับ 3-6</t>
  </si>
  <si>
    <t>401-62-0121</t>
  </si>
  <si>
    <t>401-62-0122</t>
  </si>
  <si>
    <t>401-62-0123</t>
  </si>
  <si>
    <t>โต๊ะเหล็กแบบลิ้นชัก 2 ข้าง</t>
  </si>
  <si>
    <t>400-62-0180</t>
  </si>
  <si>
    <t>400-62-0181</t>
  </si>
  <si>
    <t>เครื่องพิมพ์เลเซอร์  LED ขาวดำ</t>
  </si>
  <si>
    <t>480-62-0046</t>
  </si>
  <si>
    <t>กองคลัง</t>
  </si>
  <si>
    <t>480-62-0047</t>
  </si>
  <si>
    <t>401-62-0124</t>
  </si>
  <si>
    <t>401-62-0125</t>
  </si>
  <si>
    <t>401-62-0126</t>
  </si>
  <si>
    <t>401-62-0127</t>
  </si>
  <si>
    <t>400-62-0182</t>
  </si>
  <si>
    <t>400-62-0183</t>
  </si>
  <si>
    <t>400-62-0184</t>
  </si>
  <si>
    <t>400-62-0185</t>
  </si>
  <si>
    <t>400-62-0186</t>
  </si>
  <si>
    <t>400-62-0187</t>
  </si>
  <si>
    <t>400-62-0188</t>
  </si>
  <si>
    <t>400-62-0189</t>
  </si>
  <si>
    <t>400-62-0190</t>
  </si>
  <si>
    <t>400-62-0191</t>
  </si>
  <si>
    <t>400-62-0192</t>
  </si>
  <si>
    <t>400-62-0193</t>
  </si>
  <si>
    <t>400-62-0194</t>
  </si>
  <si>
    <t>400-62-0195</t>
  </si>
  <si>
    <t>400-62-0196</t>
  </si>
  <si>
    <t>400-62-0197</t>
  </si>
  <si>
    <t>400-62-0198</t>
  </si>
  <si>
    <t>400-62-0199</t>
  </si>
  <si>
    <t>400-62-0200</t>
  </si>
  <si>
    <t>400-62-0201</t>
  </si>
  <si>
    <t>400-62-0202</t>
  </si>
  <si>
    <t>400-62-0203</t>
  </si>
  <si>
    <t>400-62-0204</t>
  </si>
  <si>
    <t>400-62-0205</t>
  </si>
  <si>
    <t>400-62-0206</t>
  </si>
  <si>
    <t>400-62-0207</t>
  </si>
  <si>
    <t>400-62-0208</t>
  </si>
  <si>
    <t>400-62-0209</t>
  </si>
  <si>
    <t>400-62-0210</t>
  </si>
  <si>
    <t>400-62-0211</t>
  </si>
  <si>
    <t>400-62-0212</t>
  </si>
  <si>
    <t>400-62-0213</t>
  </si>
  <si>
    <t>400-62-0214</t>
  </si>
  <si>
    <t>400-62-0215</t>
  </si>
  <si>
    <t>400-62-0216</t>
  </si>
  <si>
    <t>400-62-0217</t>
  </si>
  <si>
    <t>400-62-0218</t>
  </si>
  <si>
    <t>400-62-0219</t>
  </si>
  <si>
    <t>400-62-0220</t>
  </si>
  <si>
    <t>400-62-0221</t>
  </si>
  <si>
    <t>400-62-0222</t>
  </si>
  <si>
    <t>400-62-0223</t>
  </si>
  <si>
    <t>400-62-0224</t>
  </si>
  <si>
    <t>400-62-0225</t>
  </si>
  <si>
    <t>400-62-0226</t>
  </si>
  <si>
    <t>400-62-0227</t>
  </si>
  <si>
    <t>400-62-0228</t>
  </si>
  <si>
    <t>400-62-0229</t>
  </si>
  <si>
    <t>400-62-0230</t>
  </si>
  <si>
    <t>400-62-0231</t>
  </si>
  <si>
    <t>400-62-0232</t>
  </si>
  <si>
    <t>400-62-0233</t>
  </si>
  <si>
    <t>400-62-0234</t>
  </si>
  <si>
    <t>400-62-0235</t>
  </si>
  <si>
    <t>400-62-0236</t>
  </si>
  <si>
    <t>400-62-0237</t>
  </si>
  <si>
    <t>400-62-0238</t>
  </si>
  <si>
    <t>400-62-0239</t>
  </si>
  <si>
    <t>400-62-0240</t>
  </si>
  <si>
    <t>400-62-0241</t>
  </si>
  <si>
    <t>400-62-0242</t>
  </si>
  <si>
    <t>400-62-0243</t>
  </si>
  <si>
    <t>400-62-0244</t>
  </si>
  <si>
    <t>พัดลมข้างฝา 18 นิ้ว</t>
  </si>
  <si>
    <t>432-62-0090</t>
  </si>
  <si>
    <t>432-62-0091</t>
  </si>
  <si>
    <t>432-62-0092</t>
  </si>
  <si>
    <t>432-62-0093</t>
  </si>
  <si>
    <t>432-62-0094</t>
  </si>
  <si>
    <t>432-62-0095</t>
  </si>
  <si>
    <t>432-62-0096</t>
  </si>
  <si>
    <t>432-62-0097</t>
  </si>
  <si>
    <t>432-62-0098</t>
  </si>
  <si>
    <t>432-62-0099</t>
  </si>
  <si>
    <t>ถังน้ำ  2,500  ลิตร  พาสติก</t>
  </si>
  <si>
    <t>731-62-0003</t>
  </si>
  <si>
    <t>731-62-0004</t>
  </si>
  <si>
    <t>731-62-0005</t>
  </si>
  <si>
    <t>731-62-0006</t>
  </si>
  <si>
    <t>เครื่องทำน้ำเย็น</t>
  </si>
  <si>
    <t>439-62-0012</t>
  </si>
  <si>
    <t>439-62-0013</t>
  </si>
  <si>
    <t>439-62-0014</t>
  </si>
  <si>
    <t>480-62-0048</t>
  </si>
  <si>
    <t>480-62-0049</t>
  </si>
  <si>
    <t>480-62-0050</t>
  </si>
  <si>
    <t>400-62-0245</t>
  </si>
  <si>
    <t>เครื่องปรับอากาศ ชนิดติดผนัง</t>
  </si>
  <si>
    <t>420-62-0021</t>
  </si>
  <si>
    <t>ทีวี LED 40 นิ้ว</t>
  </si>
  <si>
    <t>423-62-0007</t>
  </si>
  <si>
    <t>423-62-0008</t>
  </si>
  <si>
    <t>423-62-0009</t>
  </si>
  <si>
    <t>อสังหาริมทรัพย์</t>
  </si>
  <si>
    <t>ก่อสร้างถนนคอนกรีตเสริมเหล็กสายภูตูม –ซำม่วง  หมู่ที่  9</t>
  </si>
  <si>
    <t>143-62-0022</t>
  </si>
  <si>
    <t>กองช่าง</t>
  </si>
  <si>
    <t>ก่อสร้างถนนคอนกรีตเสริมเหล็กภายในหมู่บ้าน  หมู่ที่  5</t>
  </si>
  <si>
    <t>143-62-0023</t>
  </si>
  <si>
    <t>ก่อสร้างถนนคอนกรีตเสริมเหล็กภายในหมู่บ้าน  หมู่ที่  13</t>
  </si>
  <si>
    <t>143-62-0024</t>
  </si>
  <si>
    <t>ก่อสร้างรางระบายน้ำคอนกรีตเสริมเหล็ก  หมู่ที่  4</t>
  </si>
  <si>
    <t>143-62-0025</t>
  </si>
  <si>
    <t>ก่อสร้างรางระบายน้ำคอนกรีตเสริมเหล็ก  หมู่ที่   13</t>
  </si>
  <si>
    <t>143-62-0026</t>
  </si>
  <si>
    <t>ก่อสร้างถนนคอนกรีตเสริมเหล็กภายในหมู่บ้าน  หมู่ที่  8</t>
  </si>
  <si>
    <t>143-62-0027</t>
  </si>
  <si>
    <t>เสริมผิวจราจรภายในหมู่บ้านผิวจราจร Asphaltic Concrete  หมู่ที่  9</t>
  </si>
  <si>
    <t>142-62-0031</t>
  </si>
  <si>
    <t>วางท่อระบายน้ำพร้อมเรียงหินใหญ่ยาแนวสายบ้านห้วยตาด-โพนสว่าง  พื้นที่หมู่ที่  17</t>
  </si>
  <si>
    <t>142-62-0032</t>
  </si>
  <si>
    <t>เสริมผิวจราจรภายในหมู่บ้านผิวจราจร Asphaltic Concrete  หมู่ที่  1</t>
  </si>
  <si>
    <t>142-62-0033</t>
  </si>
  <si>
    <t>เสริมผิวจราจรภายในหมู่บ้านผิวจราจร Asphaltic Concrete  หมู่ที่  2</t>
  </si>
  <si>
    <t>142-62-0034</t>
  </si>
  <si>
    <t>142-62-0035</t>
  </si>
  <si>
    <t>เสริมผิวจราจรภายในหมู่บ้านผิวจราจร Asphaltic Concrete  หมู่ที่  16</t>
  </si>
  <si>
    <t>142-62-0036</t>
  </si>
  <si>
    <t>เสริมผิวจราจรภายในหมู่บ้านผิวจราจร Asphaltic Concrete  หมู่ที่  15</t>
  </si>
  <si>
    <t>142-62-0037</t>
  </si>
  <si>
    <t>เสริมผิวจราจรภายในหมู่บ้านผิวจราจร Asphaltic Concrete  หมู่ที่  10</t>
  </si>
  <si>
    <t>142-62-0038</t>
  </si>
  <si>
    <t>รายละเอียดประกอบงบแสดงผลการดำเนินงานจ่ายจากเงินรายรับและเงินสะสม (2562)</t>
  </si>
  <si>
    <t>ชื่อ/รายละเอียดทรัพย์สิน</t>
  </si>
  <si>
    <t>เลขทะเบียน</t>
  </si>
  <si>
    <t>ราคา</t>
  </si>
  <si>
    <t>ได้มาเมื่อ</t>
  </si>
  <si>
    <t>วัน</t>
  </si>
  <si>
    <t>งานที่รับผิดชอบ</t>
  </si>
  <si>
    <t>หมายเหตุ  1 ครุภัณฑ์</t>
  </si>
  <si>
    <t>ผู้รับผิดชอบ</t>
  </si>
  <si>
    <t>หมายเหตุ  5  เงินฝากกระทรวงการคลัง</t>
  </si>
  <si>
    <t>เงินฝากกระทรวงการคลัง</t>
  </si>
  <si>
    <t>หมายเหตุ  8  ลูกหนี้ค่าภาษี</t>
  </si>
  <si>
    <t>สินทรัพย์หมุนเวียนอื่น</t>
  </si>
  <si>
    <t>หมายเหตุ  7  สินทรัพย์หมุนเวียนอื่น</t>
  </si>
  <si>
    <t>ค่าขายแบบแปลน</t>
  </si>
  <si>
    <t>เงินอุดหนุนทั่วไป (เบี้ยยังชีพผู้สูงอายุ ปี 2560)</t>
  </si>
  <si>
    <t xml:space="preserve"> -</t>
  </si>
  <si>
    <t>รวมทั้งทรัพย์สินที่ให้ยืมหรือเช่า ยกเว้นทรัพย์สินที่จัดไว้เพื่อเป็นการให้บริการสาธารณะ เช่น ถนน สะพาน ลานกีฬา เป็นต้น</t>
  </si>
  <si>
    <t xml:space="preserve">     1.  ทรัพย์สินที่ได้มาจากรายได้ เงินสะสม เงินทุนสํารองเงินสะสม เงินที่มีผู้อุทิศให้ และเงินอื่นใดยกเว้น เงินกู้ </t>
  </si>
  <si>
    <t xml:space="preserve">     2.  ทรัพย์สินที่ได้มาจากแหล่งเงินกู้ ให้แสดงทรัพย์สินทุกประเภท</t>
  </si>
  <si>
    <t>.</t>
  </si>
  <si>
    <t xml:space="preserve"> -4-</t>
  </si>
  <si>
    <t xml:space="preserve"> -5-</t>
  </si>
  <si>
    <t xml:space="preserve"> -6-</t>
  </si>
  <si>
    <t>โครงการปรับปรุงภูมิทัศน์ของศูนยืพัฒนาเด็กเล็กทั้ง 5 ศูนย์ และโรงเรียนเทศบาลนาดอกคำ</t>
  </si>
  <si>
    <t>ปลัดเทศบาลตำบลนาดอกคำ</t>
  </si>
  <si>
    <t>จ่ายจาก</t>
  </si>
  <si>
    <t>เงินรายได้</t>
  </si>
  <si>
    <t>DL-TV</t>
  </si>
  <si>
    <t>423-62-0010</t>
  </si>
  <si>
    <t>ถ่ายโอนจากส่วนราชการ</t>
  </si>
  <si>
    <t xml:space="preserve">โครงการปรับปรุงภูมิทัศน์ของศูนย์พัฒนาเด็กเล็กทั้ง 5 ศูนย์ละโรงเรียนเทศบาลนาดอกคำ(เทศบาล 1) </t>
  </si>
  <si>
    <t>โครงการขยายเขตไฟฟ้าส่องสว่างสาธารณะภายในหมู่บ้าน หมู่ 17</t>
  </si>
  <si>
    <t>ซุ้มเฉลิมพระเกียรติ</t>
  </si>
  <si>
    <t>วางท่อระบายน้ำ ม.17  ซ่อมแซมถนนสาย  ห้วยจังหัน ม.16</t>
  </si>
  <si>
    <t>ก่อสร้างถนนคอนกรีตเสริมเหล็กภายใน  หมู่บ้าน ม.5, ม.13</t>
  </si>
  <si>
    <t>ปรับปรุงซ่อมแซมถนนเข้าพื้นที่การเกษตร ม.6, ม.10</t>
  </si>
  <si>
    <t>ซ่อมแซมถนนเข้าพื้นที่การเกษตร สายป่าสัก-วัดภูกอย</t>
  </si>
  <si>
    <t>ซ่อมแซมถนนเข้าพื้นที่การเกษตร สายห้วยสีโสมตอนล่าง</t>
  </si>
  <si>
    <t>ค้างจ่าย</t>
  </si>
  <si>
    <t>283-62-0005</t>
  </si>
  <si>
    <t>283-62-0006</t>
  </si>
  <si>
    <t>รวมครุภัณฑ์การศึกษา</t>
  </si>
  <si>
    <t>รวมครุภัณฑ์คอมพิวเตอร์</t>
  </si>
  <si>
    <t>รวมครุภัณฑ์โฆษณาเผยแพร่</t>
  </si>
  <si>
    <t>รวมครุภัณฑ์งานบ้านงานครัว</t>
  </si>
  <si>
    <t>รวมครุภัณฑ์สำนักงาน</t>
  </si>
  <si>
    <t>รวมครุภัณฑ์อื่น</t>
  </si>
  <si>
    <t>รวมอสังหาริมทรัพย์</t>
  </si>
  <si>
    <t>รวมทรัพย์สินที่ได้มาในปีงบประมาณ 2562 ทั้งสิ้น</t>
  </si>
  <si>
    <t>หน่วยงาน</t>
  </si>
  <si>
    <t>รับผิดชอบ</t>
  </si>
  <si>
    <t>สินทรัพย์โครงสร้างพื้นฐาน</t>
  </si>
  <si>
    <t>ระบบประปา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</si>
</sst>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t&quot;฿&quot;#,##0.00_);\(#,##0.00\)"/>
    <numFmt numFmtId="189" formatCode="_-* #,##0.00_-;\-* #,##0.00_-;_-* &quot;-&quot;??_-;_-@"/>
    <numFmt numFmtId="190" formatCode="t#,##0.00_);\(#,##0.00\)"/>
  </numFmts>
  <fonts count="3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rgb="FF000000"/>
      <name val="Tahoma"/>
      <family val="2"/>
      <scheme val="minor"/>
    </font>
    <font>
      <b/>
      <sz val="16"/>
      <color rgb="FF00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u/>
      <sz val="16"/>
      <color theme="1"/>
      <name val="TH SarabunPSK"/>
      <family val="2"/>
    </font>
    <font>
      <i/>
      <u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7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u/>
      <sz val="12"/>
      <color theme="1"/>
      <name val="TH SarabunPSK"/>
      <family val="2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  <font>
      <b/>
      <u/>
      <sz val="10"/>
      <color theme="1"/>
      <name val="TH SarabunPSK"/>
      <family val="2"/>
    </font>
    <font>
      <b/>
      <sz val="8"/>
      <color theme="1"/>
      <name val="TH SarabunPSK"/>
      <family val="2"/>
    </font>
    <font>
      <sz val="8"/>
      <color theme="1"/>
      <name val="TH SarabunPSK"/>
      <family val="2"/>
    </font>
    <font>
      <b/>
      <u/>
      <sz val="8"/>
      <color theme="1"/>
      <name val="TH SarabunPSK"/>
      <family val="2"/>
    </font>
    <font>
      <b/>
      <sz val="14"/>
      <color indexed="8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4"/>
      <color rgb="FF000000"/>
      <name val="TH SarabunPSK"/>
      <family val="2"/>
    </font>
    <font>
      <b/>
      <u/>
      <sz val="11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0" tint="-0.24994659260841701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8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1" applyFont="1"/>
    <xf numFmtId="43" fontId="2" fillId="0" borderId="0" xfId="1" applyFont="1" applyBorder="1"/>
    <xf numFmtId="43" fontId="2" fillId="0" borderId="2" xfId="1" applyFont="1" applyBorder="1"/>
    <xf numFmtId="43" fontId="2" fillId="0" borderId="3" xfId="1" applyFont="1" applyBorder="1"/>
    <xf numFmtId="43" fontId="3" fillId="0" borderId="3" xfId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3" fontId="3" fillId="0" borderId="0" xfId="1" applyFont="1"/>
    <xf numFmtId="43" fontId="3" fillId="0" borderId="0" xfId="1" applyFont="1" applyAlignment="1">
      <alignment horizontal="center"/>
    </xf>
    <xf numFmtId="43" fontId="3" fillId="0" borderId="0" xfId="1" applyFont="1" applyBorder="1" applyAlignment="1">
      <alignment horizontal="center"/>
    </xf>
    <xf numFmtId="43" fontId="2" fillId="0" borderId="12" xfId="1" applyFont="1" applyBorder="1"/>
    <xf numFmtId="43" fontId="2" fillId="0" borderId="13" xfId="1" applyFont="1" applyBorder="1"/>
    <xf numFmtId="43" fontId="2" fillId="0" borderId="14" xfId="1" applyFont="1" applyBorder="1"/>
    <xf numFmtId="0" fontId="2" fillId="0" borderId="13" xfId="0" applyFont="1" applyBorder="1"/>
    <xf numFmtId="0" fontId="2" fillId="0" borderId="14" xfId="0" applyFont="1" applyBorder="1"/>
    <xf numFmtId="43" fontId="6" fillId="0" borderId="0" xfId="1" applyFont="1" applyFill="1" applyBorder="1"/>
    <xf numFmtId="0" fontId="6" fillId="0" borderId="0" xfId="2" applyFont="1" applyFill="1" applyBorder="1"/>
    <xf numFmtId="0" fontId="7" fillId="0" borderId="0" xfId="2" applyFont="1" applyFill="1" applyBorder="1"/>
    <xf numFmtId="43" fontId="5" fillId="0" borderId="0" xfId="1" applyFont="1" applyFill="1" applyBorder="1" applyAlignment="1">
      <alignment horizontal="right" wrapText="1" readingOrder="1"/>
    </xf>
    <xf numFmtId="49" fontId="7" fillId="0" borderId="0" xfId="1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 wrapText="1" readingOrder="1"/>
    </xf>
    <xf numFmtId="0" fontId="7" fillId="0" borderId="0" xfId="2" applyFont="1" applyFill="1" applyBorder="1" applyAlignment="1"/>
    <xf numFmtId="0" fontId="2" fillId="0" borderId="5" xfId="0" applyFont="1" applyBorder="1"/>
    <xf numFmtId="43" fontId="7" fillId="0" borderId="0" xfId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/>
    </xf>
    <xf numFmtId="0" fontId="2" fillId="0" borderId="12" xfId="0" applyFont="1" applyBorder="1"/>
    <xf numFmtId="0" fontId="10" fillId="0" borderId="0" xfId="0" applyFont="1"/>
    <xf numFmtId="0" fontId="2" fillId="0" borderId="0" xfId="0" applyFont="1" applyAlignment="1">
      <alignment horizontal="center"/>
    </xf>
    <xf numFmtId="0" fontId="7" fillId="0" borderId="0" xfId="2" applyFont="1" applyFill="1" applyBorder="1" applyAlignment="1">
      <alignment horizontal="center"/>
    </xf>
    <xf numFmtId="43" fontId="7" fillId="0" borderId="0" xfId="1" applyFont="1" applyFill="1" applyBorder="1" applyAlignment="1">
      <alignment horizontal="right" wrapText="1" readingOrder="1"/>
    </xf>
    <xf numFmtId="0" fontId="7" fillId="0" borderId="0" xfId="2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wrapText="1" readingOrder="1"/>
    </xf>
    <xf numFmtId="0" fontId="7" fillId="0" borderId="0" xfId="0" applyNumberFormat="1" applyFont="1" applyFill="1" applyBorder="1" applyAlignment="1">
      <alignment horizontal="left" vertical="center" wrapText="1" readingOrder="1"/>
    </xf>
    <xf numFmtId="0" fontId="7" fillId="0" borderId="0" xfId="0" applyNumberFormat="1" applyFont="1" applyFill="1" applyBorder="1" applyAlignment="1">
      <alignment vertical="top" wrapText="1"/>
    </xf>
    <xf numFmtId="0" fontId="7" fillId="0" borderId="0" xfId="2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vertical="center" wrapText="1" readingOrder="1"/>
    </xf>
    <xf numFmtId="0" fontId="6" fillId="0" borderId="0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horizontal="left" vertical="center" wrapText="1" readingOrder="1"/>
    </xf>
    <xf numFmtId="0" fontId="2" fillId="0" borderId="18" xfId="0" applyFont="1" applyBorder="1"/>
    <xf numFmtId="43" fontId="2" fillId="0" borderId="18" xfId="1" applyFont="1" applyBorder="1"/>
    <xf numFmtId="0" fontId="2" fillId="0" borderId="19" xfId="0" applyFont="1" applyBorder="1"/>
    <xf numFmtId="43" fontId="2" fillId="0" borderId="19" xfId="1" applyFont="1" applyBorder="1"/>
    <xf numFmtId="0" fontId="2" fillId="0" borderId="0" xfId="0" applyFont="1" applyAlignment="1">
      <alignment vertical="center" wrapText="1"/>
    </xf>
    <xf numFmtId="0" fontId="2" fillId="0" borderId="20" xfId="0" applyFont="1" applyBorder="1"/>
    <xf numFmtId="43" fontId="2" fillId="0" borderId="20" xfId="1" applyFont="1" applyBorder="1"/>
    <xf numFmtId="187" fontId="6" fillId="0" borderId="0" xfId="1" applyNumberFormat="1" applyFont="1" applyFill="1" applyBorder="1"/>
    <xf numFmtId="187" fontId="2" fillId="0" borderId="20" xfId="1" applyNumberFormat="1" applyFont="1" applyBorder="1"/>
    <xf numFmtId="187" fontId="2" fillId="0" borderId="19" xfId="1" applyNumberFormat="1" applyFont="1" applyBorder="1"/>
    <xf numFmtId="187" fontId="2" fillId="0" borderId="0" xfId="1" applyNumberFormat="1" applyFont="1"/>
    <xf numFmtId="187" fontId="7" fillId="0" borderId="0" xfId="1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6" fillId="0" borderId="0" xfId="2" applyFont="1" applyFill="1" applyBorder="1" applyAlignment="1">
      <alignment horizontal="center"/>
    </xf>
    <xf numFmtId="43" fontId="6" fillId="0" borderId="0" xfId="1" applyNumberFormat="1" applyFont="1" applyFill="1" applyBorder="1"/>
    <xf numFmtId="43" fontId="7" fillId="0" borderId="0" xfId="1" applyNumberFormat="1" applyFont="1" applyFill="1" applyBorder="1" applyAlignment="1">
      <alignment horizontal="center" vertical="center"/>
    </xf>
    <xf numFmtId="43" fontId="6" fillId="0" borderId="0" xfId="2" applyNumberFormat="1" applyFont="1" applyFill="1" applyBorder="1"/>
    <xf numFmtId="43" fontId="2" fillId="0" borderId="0" xfId="0" applyNumberFormat="1" applyFont="1"/>
    <xf numFmtId="0" fontId="2" fillId="0" borderId="21" xfId="0" applyFont="1" applyBorder="1"/>
    <xf numFmtId="43" fontId="2" fillId="0" borderId="21" xfId="1" applyFont="1" applyBorder="1"/>
    <xf numFmtId="0" fontId="2" fillId="0" borderId="22" xfId="0" applyFont="1" applyBorder="1"/>
    <xf numFmtId="43" fontId="2" fillId="0" borderId="22" xfId="1" applyFont="1" applyBorder="1"/>
    <xf numFmtId="43" fontId="2" fillId="0" borderId="18" xfId="1" applyFont="1" applyBorder="1" applyAlignment="1">
      <alignment wrapText="1"/>
    </xf>
    <xf numFmtId="43" fontId="2" fillId="0" borderId="20" xfId="1" applyFont="1" applyBorder="1" applyAlignment="1">
      <alignment wrapText="1"/>
    </xf>
    <xf numFmtId="43" fontId="2" fillId="0" borderId="22" xfId="1" applyFont="1" applyBorder="1" applyAlignment="1">
      <alignment wrapText="1"/>
    </xf>
    <xf numFmtId="43" fontId="2" fillId="0" borderId="0" xfId="1" applyFont="1" applyAlignment="1">
      <alignment wrapText="1"/>
    </xf>
    <xf numFmtId="0" fontId="2" fillId="0" borderId="0" xfId="0" applyFont="1" applyAlignment="1">
      <alignment vertical="center"/>
    </xf>
    <xf numFmtId="0" fontId="2" fillId="0" borderId="14" xfId="0" applyFont="1" applyBorder="1" applyAlignment="1"/>
    <xf numFmtId="0" fontId="2" fillId="0" borderId="0" xfId="0" applyFont="1" applyAlignment="1"/>
    <xf numFmtId="0" fontId="2" fillId="0" borderId="21" xfId="0" applyFont="1" applyBorder="1" applyAlignment="1">
      <alignment horizontal="left" indent="1"/>
    </xf>
    <xf numFmtId="0" fontId="2" fillId="0" borderId="20" xfId="0" applyFont="1" applyBorder="1" applyAlignment="1">
      <alignment horizontal="left" indent="1"/>
    </xf>
    <xf numFmtId="0" fontId="2" fillId="0" borderId="12" xfId="0" applyFont="1" applyBorder="1" applyAlignment="1">
      <alignment horizontal="left" indent="1"/>
    </xf>
    <xf numFmtId="0" fontId="2" fillId="0" borderId="13" xfId="0" applyFont="1" applyBorder="1" applyAlignment="1">
      <alignment horizontal="left" indent="1"/>
    </xf>
    <xf numFmtId="0" fontId="2" fillId="0" borderId="14" xfId="0" applyFont="1" applyBorder="1" applyAlignment="1">
      <alignment horizontal="left" indent="1"/>
    </xf>
    <xf numFmtId="0" fontId="2" fillId="0" borderId="18" xfId="0" applyFont="1" applyBorder="1" applyAlignment="1">
      <alignment horizontal="left" indent="1"/>
    </xf>
    <xf numFmtId="0" fontId="3" fillId="2" borderId="5" xfId="0" applyFont="1" applyFill="1" applyBorder="1" applyAlignment="1">
      <alignment horizontal="center"/>
    </xf>
    <xf numFmtId="43" fontId="3" fillId="2" borderId="5" xfId="1" applyFont="1" applyFill="1" applyBorder="1" applyAlignment="1">
      <alignment horizontal="center"/>
    </xf>
    <xf numFmtId="43" fontId="2" fillId="2" borderId="5" xfId="1" applyFont="1" applyFill="1" applyBorder="1"/>
    <xf numFmtId="0" fontId="3" fillId="2" borderId="5" xfId="0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 wrapText="1"/>
    </xf>
    <xf numFmtId="43" fontId="2" fillId="2" borderId="5" xfId="1" applyFont="1" applyFill="1" applyBorder="1" applyAlignment="1">
      <alignment wrapText="1"/>
    </xf>
    <xf numFmtId="0" fontId="13" fillId="0" borderId="0" xfId="0" applyFont="1"/>
    <xf numFmtId="43" fontId="13" fillId="0" borderId="0" xfId="1" applyFont="1"/>
    <xf numFmtId="0" fontId="13" fillId="0" borderId="0" xfId="0" applyFont="1" applyAlignment="1">
      <alignment horizontal="center"/>
    </xf>
    <xf numFmtId="43" fontId="13" fillId="0" borderId="0" xfId="0" applyNumberFormat="1" applyFont="1"/>
    <xf numFmtId="43" fontId="13" fillId="0" borderId="0" xfId="1" applyNumberFormat="1" applyFont="1"/>
    <xf numFmtId="0" fontId="3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187" fontId="3" fillId="2" borderId="5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6" fillId="0" borderId="0" xfId="0" applyFont="1"/>
    <xf numFmtId="0" fontId="17" fillId="2" borderId="5" xfId="0" applyFont="1" applyFill="1" applyBorder="1" applyAlignment="1">
      <alignment horizontal="center"/>
    </xf>
    <xf numFmtId="43" fontId="16" fillId="0" borderId="0" xfId="1" applyFont="1"/>
    <xf numFmtId="0" fontId="17" fillId="0" borderId="0" xfId="0" applyFont="1"/>
    <xf numFmtId="0" fontId="2" fillId="0" borderId="0" xfId="0" applyFont="1" applyAlignment="1">
      <alignment horizontal="left"/>
    </xf>
    <xf numFmtId="187" fontId="3" fillId="2" borderId="16" xfId="1" applyNumberFormat="1" applyFont="1" applyFill="1" applyBorder="1"/>
    <xf numFmtId="187" fontId="3" fillId="2" borderId="5" xfId="1" applyNumberFormat="1" applyFont="1" applyFill="1" applyBorder="1"/>
    <xf numFmtId="43" fontId="3" fillId="2" borderId="5" xfId="1" applyFont="1" applyFill="1" applyBorder="1"/>
    <xf numFmtId="0" fontId="3" fillId="0" borderId="0" xfId="0" applyFont="1" applyFill="1"/>
    <xf numFmtId="0" fontId="2" fillId="0" borderId="0" xfId="0" applyFont="1" applyFill="1"/>
    <xf numFmtId="43" fontId="2" fillId="0" borderId="0" xfId="1" applyNumberFormat="1" applyFont="1" applyFill="1"/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/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43" fontId="2" fillId="0" borderId="0" xfId="1" applyNumberFormat="1" applyFont="1" applyFill="1" applyBorder="1"/>
    <xf numFmtId="0" fontId="2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3" fontId="7" fillId="0" borderId="0" xfId="1" applyFont="1" applyFill="1" applyBorder="1" applyAlignment="1">
      <alignment horizontal="center"/>
    </xf>
    <xf numFmtId="43" fontId="3" fillId="2" borderId="16" xfId="1" applyFont="1" applyFill="1" applyBorder="1"/>
    <xf numFmtId="49" fontId="17" fillId="0" borderId="5" xfId="1" applyNumberFormat="1" applyFont="1" applyBorder="1" applyAlignment="1">
      <alignment horizontal="center" vertical="center" shrinkToFit="1"/>
    </xf>
    <xf numFmtId="0" fontId="17" fillId="0" borderId="12" xfId="0" applyFont="1" applyBorder="1" applyAlignment="1">
      <alignment shrinkToFit="1"/>
    </xf>
    <xf numFmtId="49" fontId="17" fillId="0" borderId="15" xfId="1" applyNumberFormat="1" applyFont="1" applyBorder="1" applyAlignment="1">
      <alignment horizontal="center" vertical="center" shrinkToFit="1"/>
    </xf>
    <xf numFmtId="0" fontId="16" fillId="0" borderId="13" xfId="0" applyFont="1" applyBorder="1" applyAlignment="1">
      <alignment shrinkToFit="1"/>
    </xf>
    <xf numFmtId="43" fontId="16" fillId="0" borderId="13" xfId="1" applyFont="1" applyBorder="1" applyAlignment="1">
      <alignment shrinkToFit="1"/>
    </xf>
    <xf numFmtId="0" fontId="16" fillId="0" borderId="13" xfId="0" applyFont="1" applyBorder="1" applyAlignment="1">
      <alignment horizontal="center" shrinkToFit="1"/>
    </xf>
    <xf numFmtId="43" fontId="16" fillId="0" borderId="14" xfId="1" applyFont="1" applyBorder="1" applyAlignment="1">
      <alignment shrinkToFit="1"/>
    </xf>
    <xf numFmtId="43" fontId="16" fillId="0" borderId="16" xfId="1" applyFont="1" applyBorder="1" applyAlignment="1">
      <alignment shrinkToFit="1"/>
    </xf>
    <xf numFmtId="0" fontId="16" fillId="0" borderId="14" xfId="0" applyFont="1" applyBorder="1" applyAlignment="1">
      <alignment shrinkToFit="1"/>
    </xf>
    <xf numFmtId="43" fontId="2" fillId="0" borderId="0" xfId="1" applyFont="1" applyAlignment="1">
      <alignment horizontal="left"/>
    </xf>
    <xf numFmtId="43" fontId="6" fillId="0" borderId="0" xfId="1" applyFont="1" applyFill="1" applyBorder="1" applyAlignment="1">
      <alignment shrinkToFit="1"/>
    </xf>
    <xf numFmtId="43" fontId="7" fillId="0" borderId="0" xfId="1" applyFont="1" applyFill="1" applyBorder="1" applyAlignment="1">
      <alignment horizontal="center" vertical="center" shrinkToFit="1"/>
    </xf>
    <xf numFmtId="43" fontId="2" fillId="0" borderId="13" xfId="1" applyFont="1" applyBorder="1" applyAlignment="1">
      <alignment shrinkToFit="1"/>
    </xf>
    <xf numFmtId="43" fontId="2" fillId="0" borderId="14" xfId="1" applyFont="1" applyBorder="1" applyAlignment="1">
      <alignment shrinkToFit="1"/>
    </xf>
    <xf numFmtId="43" fontId="2" fillId="0" borderId="0" xfId="1" applyFont="1" applyAlignment="1">
      <alignment shrinkToFit="1"/>
    </xf>
    <xf numFmtId="43" fontId="2" fillId="0" borderId="2" xfId="1" applyFont="1" applyBorder="1" applyAlignment="1">
      <alignment shrinkToFit="1"/>
    </xf>
    <xf numFmtId="43" fontId="3" fillId="0" borderId="0" xfId="1" applyFont="1" applyAlignment="1">
      <alignment shrinkToFit="1"/>
    </xf>
    <xf numFmtId="43" fontId="3" fillId="2" borderId="3" xfId="1" applyFont="1" applyFill="1" applyBorder="1" applyAlignment="1">
      <alignment shrinkToFit="1"/>
    </xf>
    <xf numFmtId="188" fontId="2" fillId="0" borderId="14" xfId="1" applyNumberFormat="1" applyFont="1" applyBorder="1" applyAlignment="1">
      <alignment shrinkToFit="1"/>
    </xf>
    <xf numFmtId="43" fontId="3" fillId="0" borderId="0" xfId="1" applyFont="1" applyAlignment="1">
      <alignment horizontal="center" shrinkToFit="1"/>
    </xf>
    <xf numFmtId="43" fontId="2" fillId="0" borderId="0" xfId="1" applyFont="1" applyAlignment="1">
      <alignment horizontal="center" shrinkToFit="1"/>
    </xf>
    <xf numFmtId="43" fontId="2" fillId="0" borderId="19" xfId="1" applyFont="1" applyBorder="1" applyAlignment="1">
      <alignment shrinkToFit="1"/>
    </xf>
    <xf numFmtId="43" fontId="19" fillId="2" borderId="5" xfId="1" applyFont="1" applyFill="1" applyBorder="1" applyAlignment="1">
      <alignment horizontal="center" vertical="center" wrapText="1"/>
    </xf>
    <xf numFmtId="43" fontId="13" fillId="0" borderId="0" xfId="1" applyNumberFormat="1" applyFont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shrinkToFit="1"/>
    </xf>
    <xf numFmtId="43" fontId="2" fillId="0" borderId="18" xfId="1" applyFont="1" applyBorder="1" applyAlignment="1">
      <alignment shrinkToFit="1"/>
    </xf>
    <xf numFmtId="43" fontId="2" fillId="2" borderId="5" xfId="1" applyFont="1" applyFill="1" applyBorder="1" applyAlignment="1">
      <alignment shrinkToFit="1"/>
    </xf>
    <xf numFmtId="0" fontId="20" fillId="0" borderId="0" xfId="0" applyFont="1"/>
    <xf numFmtId="43" fontId="19" fillId="2" borderId="5" xfId="1" applyFont="1" applyFill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43" fontId="19" fillId="0" borderId="18" xfId="1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left" vertical="center" shrinkToFit="1"/>
    </xf>
    <xf numFmtId="43" fontId="19" fillId="0" borderId="20" xfId="1" applyFont="1" applyBorder="1" applyAlignment="1">
      <alignment horizontal="center" vertical="center" shrinkToFit="1"/>
    </xf>
    <xf numFmtId="0" fontId="20" fillId="0" borderId="20" xfId="0" applyFont="1" applyBorder="1" applyAlignment="1">
      <alignment horizontal="left" shrinkToFit="1"/>
    </xf>
    <xf numFmtId="43" fontId="20" fillId="0" borderId="20" xfId="1" applyFont="1" applyBorder="1" applyAlignment="1">
      <alignment shrinkToFit="1"/>
    </xf>
    <xf numFmtId="0" fontId="20" fillId="0" borderId="19" xfId="0" applyFont="1" applyBorder="1" applyAlignment="1">
      <alignment shrinkToFit="1"/>
    </xf>
    <xf numFmtId="43" fontId="20" fillId="0" borderId="19" xfId="1" applyFont="1" applyBorder="1" applyAlignment="1">
      <alignment shrinkToFit="1"/>
    </xf>
    <xf numFmtId="43" fontId="20" fillId="2" borderId="16" xfId="1" applyFont="1" applyFill="1" applyBorder="1" applyAlignment="1">
      <alignment shrinkToFit="1"/>
    </xf>
    <xf numFmtId="43" fontId="20" fillId="0" borderId="0" xfId="1" applyFont="1"/>
    <xf numFmtId="43" fontId="20" fillId="2" borderId="16" xfId="1" applyFont="1" applyFill="1" applyBorder="1"/>
    <xf numFmtId="43" fontId="19" fillId="2" borderId="5" xfId="1" applyFont="1" applyFill="1" applyBorder="1" applyAlignment="1">
      <alignment horizontal="center" vertical="center" shrinkToFit="1"/>
    </xf>
    <xf numFmtId="43" fontId="19" fillId="2" borderId="5" xfId="1" applyFont="1" applyFill="1" applyBorder="1" applyAlignment="1">
      <alignment horizontal="center" vertical="center" wrapText="1" shrinkToFit="1"/>
    </xf>
    <xf numFmtId="43" fontId="20" fillId="0" borderId="0" xfId="1" applyFont="1" applyAlignment="1">
      <alignment horizontal="right"/>
    </xf>
    <xf numFmtId="0" fontId="22" fillId="2" borderId="5" xfId="0" applyFont="1" applyFill="1" applyBorder="1" applyAlignment="1">
      <alignment horizontal="center" vertical="center" wrapText="1"/>
    </xf>
    <xf numFmtId="43" fontId="22" fillId="2" borderId="5" xfId="1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4" fillId="0" borderId="13" xfId="0" applyFont="1" applyBorder="1" applyAlignment="1">
      <alignment horizontal="left" vertical="center" shrinkToFit="1"/>
    </xf>
    <xf numFmtId="43" fontId="22" fillId="0" borderId="13" xfId="1" applyFont="1" applyBorder="1" applyAlignment="1">
      <alignment horizontal="center" vertical="center" shrinkToFit="1"/>
    </xf>
    <xf numFmtId="0" fontId="23" fillId="0" borderId="0" xfId="0" applyFont="1"/>
    <xf numFmtId="0" fontId="23" fillId="0" borderId="13" xfId="0" applyFont="1" applyBorder="1" applyAlignment="1">
      <alignment horizontal="left" vertical="center" shrinkToFit="1"/>
    </xf>
    <xf numFmtId="43" fontId="22" fillId="0" borderId="13" xfId="1" applyNumberFormat="1" applyFont="1" applyBorder="1" applyAlignment="1">
      <alignment horizontal="center" vertical="center" shrinkToFit="1"/>
    </xf>
    <xf numFmtId="43" fontId="23" fillId="0" borderId="13" xfId="1" applyNumberFormat="1" applyFont="1" applyBorder="1" applyAlignment="1">
      <alignment shrinkToFit="1"/>
    </xf>
    <xf numFmtId="0" fontId="23" fillId="0" borderId="13" xfId="0" applyFont="1" applyBorder="1" applyAlignment="1">
      <alignment horizontal="left" shrinkToFit="1"/>
    </xf>
    <xf numFmtId="43" fontId="23" fillId="0" borderId="13" xfId="1" applyFont="1" applyBorder="1" applyAlignment="1">
      <alignment shrinkToFit="1"/>
    </xf>
    <xf numFmtId="0" fontId="22" fillId="2" borderId="16" xfId="0" applyFont="1" applyFill="1" applyBorder="1" applyAlignment="1">
      <alignment horizontal="center" shrinkToFit="1"/>
    </xf>
    <xf numFmtId="43" fontId="22" fillId="2" borderId="16" xfId="1" applyNumberFormat="1" applyFont="1" applyFill="1" applyBorder="1" applyAlignment="1">
      <alignment shrinkToFit="1"/>
    </xf>
    <xf numFmtId="0" fontId="24" fillId="0" borderId="13" xfId="0" applyFont="1" applyBorder="1" applyAlignment="1">
      <alignment shrinkToFit="1"/>
    </xf>
    <xf numFmtId="43" fontId="23" fillId="2" borderId="16" xfId="1" applyFont="1" applyFill="1" applyBorder="1" applyAlignment="1">
      <alignment shrinkToFit="1"/>
    </xf>
    <xf numFmtId="0" fontId="22" fillId="0" borderId="0" xfId="0" applyFont="1"/>
    <xf numFmtId="43" fontId="23" fillId="0" borderId="0" xfId="1" applyFont="1"/>
    <xf numFmtId="43" fontId="25" fillId="0" borderId="13" xfId="1" applyFont="1" applyBorder="1" applyAlignment="1">
      <alignment horizontal="center" vertical="center" shrinkToFit="1"/>
    </xf>
    <xf numFmtId="43" fontId="25" fillId="0" borderId="13" xfId="1" applyNumberFormat="1" applyFont="1" applyBorder="1" applyAlignment="1">
      <alignment horizontal="center" vertical="center" shrinkToFit="1"/>
    </xf>
    <xf numFmtId="43" fontId="26" fillId="0" borderId="13" xfId="1" applyNumberFormat="1" applyFont="1" applyBorder="1" applyAlignment="1">
      <alignment shrinkToFit="1"/>
    </xf>
    <xf numFmtId="43" fontId="25" fillId="0" borderId="13" xfId="1" applyFont="1" applyBorder="1" applyAlignment="1">
      <alignment shrinkToFit="1"/>
    </xf>
    <xf numFmtId="43" fontId="26" fillId="0" borderId="13" xfId="1" applyFont="1" applyBorder="1" applyAlignment="1">
      <alignment shrinkToFit="1"/>
    </xf>
    <xf numFmtId="43" fontId="25" fillId="2" borderId="16" xfId="1" applyFont="1" applyFill="1" applyBorder="1" applyAlignment="1">
      <alignment shrinkToFit="1"/>
    </xf>
    <xf numFmtId="43" fontId="25" fillId="2" borderId="16" xfId="1" applyNumberFormat="1" applyFont="1" applyFill="1" applyBorder="1" applyAlignment="1">
      <alignment shrinkToFit="1"/>
    </xf>
    <xf numFmtId="43" fontId="26" fillId="2" borderId="16" xfId="1" applyFont="1" applyFill="1" applyBorder="1" applyAlignment="1">
      <alignment shrinkToFit="1"/>
    </xf>
    <xf numFmtId="43" fontId="26" fillId="0" borderId="0" xfId="1" applyFont="1"/>
    <xf numFmtId="43" fontId="26" fillId="0" borderId="26" xfId="1" applyFont="1" applyBorder="1" applyAlignment="1">
      <alignment shrinkToFit="1"/>
    </xf>
    <xf numFmtId="43" fontId="23" fillId="0" borderId="0" xfId="0" applyNumberFormat="1" applyFont="1"/>
    <xf numFmtId="43" fontId="23" fillId="0" borderId="0" xfId="1" applyNumberFormat="1" applyFont="1"/>
    <xf numFmtId="0" fontId="27" fillId="0" borderId="18" xfId="0" applyFont="1" applyBorder="1" applyAlignment="1">
      <alignment horizontal="left" vertical="center" shrinkToFit="1"/>
    </xf>
    <xf numFmtId="43" fontId="25" fillId="0" borderId="18" xfId="0" applyNumberFormat="1" applyFont="1" applyBorder="1" applyAlignment="1">
      <alignment horizontal="center" vertical="center" shrinkToFit="1"/>
    </xf>
    <xf numFmtId="43" fontId="25" fillId="0" borderId="18" xfId="1" applyNumberFormat="1" applyFont="1" applyBorder="1" applyAlignment="1">
      <alignment horizontal="center" vertical="center" shrinkToFit="1"/>
    </xf>
    <xf numFmtId="0" fontId="26" fillId="0" borderId="0" xfId="0" applyFont="1"/>
    <xf numFmtId="0" fontId="26" fillId="0" borderId="20" xfId="0" applyFont="1" applyBorder="1" applyAlignment="1">
      <alignment horizontal="left" vertical="center" shrinkToFit="1"/>
    </xf>
    <xf numFmtId="43" fontId="25" fillId="0" borderId="20" xfId="1" applyNumberFormat="1" applyFont="1" applyBorder="1" applyAlignment="1">
      <alignment horizontal="center" vertical="center" shrinkToFit="1"/>
    </xf>
    <xf numFmtId="43" fontId="25" fillId="0" borderId="20" xfId="1" applyFont="1" applyBorder="1" applyAlignment="1">
      <alignment horizontal="center" vertical="center" shrinkToFit="1"/>
    </xf>
    <xf numFmtId="43" fontId="26" fillId="0" borderId="20" xfId="1" applyNumberFormat="1" applyFont="1" applyBorder="1" applyAlignment="1">
      <alignment shrinkToFit="1"/>
    </xf>
    <xf numFmtId="0" fontId="26" fillId="0" borderId="20" xfId="0" applyFont="1" applyBorder="1" applyAlignment="1">
      <alignment horizontal="left" shrinkToFit="1"/>
    </xf>
    <xf numFmtId="43" fontId="26" fillId="0" borderId="20" xfId="1" applyFont="1" applyBorder="1" applyAlignment="1">
      <alignment shrinkToFit="1"/>
    </xf>
    <xf numFmtId="0" fontId="26" fillId="0" borderId="19" xfId="0" applyFont="1" applyBorder="1" applyAlignment="1">
      <alignment horizontal="left" shrinkToFit="1"/>
    </xf>
    <xf numFmtId="43" fontId="26" fillId="0" borderId="19" xfId="1" applyNumberFormat="1" applyFont="1" applyBorder="1" applyAlignment="1">
      <alignment shrinkToFit="1"/>
    </xf>
    <xf numFmtId="43" fontId="26" fillId="0" borderId="19" xfId="1" applyFont="1" applyBorder="1" applyAlignment="1">
      <alignment shrinkToFit="1"/>
    </xf>
    <xf numFmtId="0" fontId="25" fillId="2" borderId="16" xfId="0" applyFont="1" applyFill="1" applyBorder="1" applyAlignment="1">
      <alignment horizontal="center" shrinkToFit="1"/>
    </xf>
    <xf numFmtId="43" fontId="25" fillId="2" borderId="16" xfId="0" applyNumberFormat="1" applyFont="1" applyFill="1" applyBorder="1" applyAlignment="1">
      <alignment shrinkToFit="1"/>
    </xf>
    <xf numFmtId="0" fontId="27" fillId="0" borderId="27" xfId="0" applyFont="1" applyBorder="1" applyAlignment="1">
      <alignment shrinkToFit="1"/>
    </xf>
    <xf numFmtId="43" fontId="26" fillId="0" borderId="27" xfId="1" applyNumberFormat="1" applyFont="1" applyBorder="1" applyAlignment="1">
      <alignment shrinkToFit="1"/>
    </xf>
    <xf numFmtId="43" fontId="26" fillId="0" borderId="27" xfId="1" applyFont="1" applyBorder="1" applyAlignment="1">
      <alignment shrinkToFit="1"/>
    </xf>
    <xf numFmtId="43" fontId="26" fillId="2" borderId="16" xfId="0" applyNumberFormat="1" applyFont="1" applyFill="1" applyBorder="1" applyAlignment="1">
      <alignment shrinkToFit="1"/>
    </xf>
    <xf numFmtId="43" fontId="26" fillId="2" borderId="16" xfId="1" applyNumberFormat="1" applyFont="1" applyFill="1" applyBorder="1" applyAlignment="1">
      <alignment shrinkToFit="1"/>
    </xf>
    <xf numFmtId="43" fontId="23" fillId="0" borderId="26" xfId="1" applyNumberFormat="1" applyFont="1" applyBorder="1" applyAlignment="1">
      <alignment shrinkToFit="1"/>
    </xf>
    <xf numFmtId="0" fontId="25" fillId="2" borderId="5" xfId="0" applyFont="1" applyFill="1" applyBorder="1" applyAlignment="1">
      <alignment horizontal="center" vertical="center" wrapText="1"/>
    </xf>
    <xf numFmtId="43" fontId="25" fillId="2" borderId="5" xfId="0" applyNumberFormat="1" applyFont="1" applyFill="1" applyBorder="1" applyAlignment="1">
      <alignment horizontal="center" vertical="center" wrapText="1"/>
    </xf>
    <xf numFmtId="43" fontId="25" fillId="2" borderId="5" xfId="1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43" fontId="25" fillId="0" borderId="20" xfId="0" applyNumberFormat="1" applyFont="1" applyBorder="1" applyAlignment="1">
      <alignment horizontal="center" vertical="center" shrinkToFit="1"/>
    </xf>
    <xf numFmtId="43" fontId="26" fillId="0" borderId="20" xfId="0" applyNumberFormat="1" applyFont="1" applyBorder="1" applyAlignment="1">
      <alignment shrinkToFit="1"/>
    </xf>
    <xf numFmtId="43" fontId="26" fillId="0" borderId="19" xfId="0" applyNumberFormat="1" applyFont="1" applyBorder="1" applyAlignment="1">
      <alignment shrinkToFit="1"/>
    </xf>
    <xf numFmtId="43" fontId="25" fillId="0" borderId="19" xfId="1" applyNumberFormat="1" applyFont="1" applyBorder="1" applyAlignment="1">
      <alignment horizontal="center" vertical="center" shrinkToFit="1"/>
    </xf>
    <xf numFmtId="43" fontId="26" fillId="0" borderId="27" xfId="0" applyNumberFormat="1" applyFont="1" applyBorder="1" applyAlignment="1">
      <alignment shrinkToFit="1"/>
    </xf>
    <xf numFmtId="0" fontId="26" fillId="0" borderId="0" xfId="0" applyFont="1" applyAlignment="1">
      <alignment shrinkToFit="1"/>
    </xf>
    <xf numFmtId="43" fontId="26" fillId="0" borderId="0" xfId="0" applyNumberFormat="1" applyFont="1" applyAlignment="1">
      <alignment shrinkToFit="1"/>
    </xf>
    <xf numFmtId="43" fontId="26" fillId="0" borderId="0" xfId="1" applyNumberFormat="1" applyFont="1" applyAlignment="1">
      <alignment shrinkToFit="1"/>
    </xf>
    <xf numFmtId="43" fontId="26" fillId="0" borderId="26" xfId="1" applyNumberFormat="1" applyFont="1" applyBorder="1" applyAlignment="1">
      <alignment shrinkToFit="1"/>
    </xf>
    <xf numFmtId="0" fontId="23" fillId="0" borderId="0" xfId="0" applyFont="1" applyAlignment="1">
      <alignment shrinkToFit="1"/>
    </xf>
    <xf numFmtId="0" fontId="26" fillId="2" borderId="16" xfId="0" applyFont="1" applyFill="1" applyBorder="1" applyAlignment="1">
      <alignment horizontal="center" shrinkToFit="1"/>
    </xf>
    <xf numFmtId="43" fontId="26" fillId="0" borderId="20" xfId="1" applyNumberFormat="1" applyFont="1" applyBorder="1" applyAlignment="1">
      <alignment horizontal="center" vertical="center" shrinkToFit="1"/>
    </xf>
    <xf numFmtId="43" fontId="26" fillId="0" borderId="19" xfId="1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left"/>
    </xf>
    <xf numFmtId="43" fontId="13" fillId="0" borderId="0" xfId="1" applyFont="1" applyAlignment="1">
      <alignment horizontal="left"/>
    </xf>
    <xf numFmtId="43" fontId="3" fillId="0" borderId="0" xfId="1" applyFont="1" applyBorder="1" applyAlignment="1">
      <alignment horizontal="center" shrinkToFit="1"/>
    </xf>
    <xf numFmtId="43" fontId="3" fillId="0" borderId="1" xfId="1" applyFont="1" applyBorder="1" applyAlignment="1">
      <alignment horizontal="left" shrinkToFit="1"/>
    </xf>
    <xf numFmtId="43" fontId="3" fillId="0" borderId="0" xfId="1" applyFont="1" applyBorder="1" applyAlignment="1">
      <alignment shrinkToFit="1"/>
    </xf>
    <xf numFmtId="43" fontId="2" fillId="0" borderId="0" xfId="1" applyFont="1" applyAlignment="1">
      <alignment horizontal="left" shrinkToFit="1"/>
    </xf>
    <xf numFmtId="43" fontId="2" fillId="0" borderId="0" xfId="1" applyFont="1" applyBorder="1" applyAlignment="1">
      <alignment shrinkToFit="1"/>
    </xf>
    <xf numFmtId="43" fontId="2" fillId="0" borderId="2" xfId="1" applyFont="1" applyBorder="1" applyAlignment="1">
      <alignment horizontal="left" shrinkToFit="1"/>
    </xf>
    <xf numFmtId="43" fontId="3" fillId="0" borderId="4" xfId="1" applyFont="1" applyBorder="1" applyAlignment="1">
      <alignment horizontal="left" shrinkToFit="1"/>
    </xf>
    <xf numFmtId="43" fontId="3" fillId="0" borderId="3" xfId="1" applyFont="1" applyBorder="1" applyAlignment="1">
      <alignment horizontal="left" shrinkToFit="1"/>
    </xf>
    <xf numFmtId="43" fontId="2" fillId="0" borderId="0" xfId="1" applyFont="1" applyAlignment="1">
      <alignment horizontal="left" vertical="center" shrinkToFit="1"/>
    </xf>
    <xf numFmtId="43" fontId="2" fillId="0" borderId="0" xfId="1" applyFont="1" applyBorder="1" applyAlignment="1">
      <alignment horizontal="left" shrinkToFit="1"/>
    </xf>
    <xf numFmtId="43" fontId="3" fillId="0" borderId="2" xfId="1" applyFont="1" applyBorder="1" applyAlignment="1">
      <alignment horizontal="left" shrinkToFit="1"/>
    </xf>
    <xf numFmtId="0" fontId="17" fillId="0" borderId="6" xfId="0" applyFont="1" applyBorder="1" applyAlignment="1">
      <alignment shrinkToFit="1"/>
    </xf>
    <xf numFmtId="0" fontId="17" fillId="0" borderId="7" xfId="0" applyFont="1" applyBorder="1" applyAlignment="1">
      <alignment shrinkToFit="1"/>
    </xf>
    <xf numFmtId="0" fontId="16" fillId="0" borderId="11" xfId="0" applyFont="1" applyBorder="1" applyAlignment="1">
      <alignment shrinkToFit="1"/>
    </xf>
    <xf numFmtId="0" fontId="16" fillId="0" borderId="10" xfId="0" applyFont="1" applyBorder="1" applyAlignment="1">
      <alignment shrinkToFit="1"/>
    </xf>
    <xf numFmtId="0" fontId="16" fillId="0" borderId="8" xfId="0" applyFont="1" applyBorder="1" applyAlignment="1">
      <alignment shrinkToFit="1"/>
    </xf>
    <xf numFmtId="0" fontId="17" fillId="0" borderId="9" xfId="0" applyFont="1" applyBorder="1" applyAlignment="1">
      <alignment horizontal="center" shrinkToFit="1"/>
    </xf>
    <xf numFmtId="43" fontId="6" fillId="0" borderId="0" xfId="1" applyFont="1" applyFill="1" applyBorder="1" applyAlignment="1">
      <alignment shrinkToFit="1" readingOrder="1"/>
    </xf>
    <xf numFmtId="43" fontId="6" fillId="0" borderId="0" xfId="1" applyFont="1" applyFill="1" applyBorder="1" applyAlignment="1">
      <alignment horizontal="right" shrinkToFit="1" readingOrder="1"/>
    </xf>
    <xf numFmtId="43" fontId="6" fillId="0" borderId="4" xfId="1" applyFont="1" applyFill="1" applyBorder="1" applyAlignment="1">
      <alignment horizontal="right" shrinkToFit="1" readingOrder="1"/>
    </xf>
    <xf numFmtId="43" fontId="6" fillId="0" borderId="17" xfId="1" applyFont="1" applyFill="1" applyBorder="1" applyAlignment="1">
      <alignment horizontal="right" shrinkToFit="1" readingOrder="1"/>
    </xf>
    <xf numFmtId="43" fontId="7" fillId="0" borderId="3" xfId="1" applyFont="1" applyFill="1" applyBorder="1" applyAlignment="1">
      <alignment horizontal="right" shrinkToFit="1" readingOrder="1"/>
    </xf>
    <xf numFmtId="43" fontId="8" fillId="0" borderId="0" xfId="1" applyFont="1" applyFill="1" applyBorder="1" applyAlignment="1">
      <alignment horizontal="right" shrinkToFit="1" readingOrder="1"/>
    </xf>
    <xf numFmtId="43" fontId="5" fillId="0" borderId="3" xfId="1" applyFont="1" applyFill="1" applyBorder="1" applyAlignment="1">
      <alignment horizontal="right" shrinkToFit="1" readingOrder="1"/>
    </xf>
    <xf numFmtId="43" fontId="2" fillId="0" borderId="0" xfId="0" applyNumberFormat="1" applyFont="1" applyFill="1"/>
    <xf numFmtId="43" fontId="2" fillId="0" borderId="0" xfId="1" applyFont="1" applyFill="1"/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187" fontId="2" fillId="0" borderId="14" xfId="1" applyNumberFormat="1" applyFont="1" applyBorder="1"/>
    <xf numFmtId="0" fontId="2" fillId="0" borderId="22" xfId="0" applyFont="1" applyBorder="1" applyAlignment="1">
      <alignment horizontal="center"/>
    </xf>
    <xf numFmtId="187" fontId="2" fillId="0" borderId="22" xfId="1" applyNumberFormat="1" applyFont="1" applyBorder="1"/>
    <xf numFmtId="43" fontId="29" fillId="0" borderId="5" xfId="1" applyFont="1" applyFill="1" applyBorder="1"/>
    <xf numFmtId="0" fontId="28" fillId="0" borderId="5" xfId="0" applyFont="1" applyFill="1" applyBorder="1" applyAlignment="1" applyProtection="1">
      <alignment horizontal="center" vertical="center" wrapText="1" readingOrder="1"/>
      <protection locked="0"/>
    </xf>
    <xf numFmtId="43" fontId="28" fillId="0" borderId="5" xfId="1" applyFont="1" applyFill="1" applyBorder="1" applyAlignment="1" applyProtection="1">
      <alignment horizontal="center" vertical="center" wrapText="1" readingOrder="1"/>
      <protection locked="0"/>
    </xf>
    <xf numFmtId="43" fontId="29" fillId="0" borderId="5" xfId="1" applyFont="1" applyFill="1" applyBorder="1" applyAlignment="1" applyProtection="1">
      <alignment horizontal="center" vertical="top" wrapText="1"/>
      <protection locked="0"/>
    </xf>
    <xf numFmtId="0" fontId="30" fillId="0" borderId="5" xfId="0" applyFont="1" applyFill="1" applyBorder="1" applyAlignment="1" applyProtection="1">
      <alignment horizontal="left" vertical="center" wrapText="1" readingOrder="1"/>
      <protection locked="0"/>
    </xf>
    <xf numFmtId="43" fontId="30" fillId="0" borderId="5" xfId="1" applyFont="1" applyFill="1" applyBorder="1" applyAlignment="1" applyProtection="1">
      <alignment horizontal="left" vertical="center" wrapText="1" readingOrder="1"/>
      <protection locked="0"/>
    </xf>
    <xf numFmtId="43" fontId="29" fillId="0" borderId="5" xfId="1" applyFont="1" applyFill="1" applyBorder="1" applyAlignment="1" applyProtection="1">
      <alignment horizontal="left" vertical="top" wrapText="1"/>
      <protection locked="0"/>
    </xf>
    <xf numFmtId="0" fontId="30" fillId="0" borderId="5" xfId="0" applyFont="1" applyFill="1" applyBorder="1" applyAlignment="1" applyProtection="1">
      <alignment vertical="top" wrapText="1" readingOrder="1"/>
      <protection locked="0"/>
    </xf>
    <xf numFmtId="0" fontId="30" fillId="0" borderId="5" xfId="0" applyFont="1" applyFill="1" applyBorder="1" applyAlignment="1" applyProtection="1">
      <alignment horizontal="left" vertical="top" wrapText="1" readingOrder="1"/>
      <protection locked="0"/>
    </xf>
    <xf numFmtId="43" fontId="30" fillId="0" borderId="5" xfId="1" applyFont="1" applyFill="1" applyBorder="1" applyAlignment="1" applyProtection="1">
      <alignment vertical="top" shrinkToFit="1" readingOrder="1"/>
      <protection locked="0"/>
    </xf>
    <xf numFmtId="43" fontId="29" fillId="0" borderId="5" xfId="1" applyFont="1" applyFill="1" applyBorder="1" applyAlignment="1" applyProtection="1">
      <alignment vertical="top" shrinkToFit="1"/>
      <protection locked="0"/>
    </xf>
    <xf numFmtId="0" fontId="30" fillId="0" borderId="5" xfId="0" applyFont="1" applyBorder="1" applyAlignment="1" applyProtection="1">
      <alignment vertical="top" wrapText="1" readingOrder="1"/>
      <protection locked="0"/>
    </xf>
    <xf numFmtId="0" fontId="30" fillId="0" borderId="5" xfId="0" applyFont="1" applyBorder="1" applyAlignment="1" applyProtection="1">
      <alignment horizontal="left" vertical="top" wrapText="1" readingOrder="1"/>
      <protection locked="0"/>
    </xf>
    <xf numFmtId="43" fontId="29" fillId="0" borderId="5" xfId="1" applyFont="1" applyBorder="1" applyAlignment="1" applyProtection="1">
      <alignment vertical="top" shrinkToFit="1"/>
      <protection locked="0"/>
    </xf>
    <xf numFmtId="43" fontId="30" fillId="0" borderId="5" xfId="1" applyFont="1" applyBorder="1" applyAlignment="1" applyProtection="1">
      <alignment horizontal="right" vertical="top" shrinkToFit="1" readingOrder="1"/>
      <protection locked="0"/>
    </xf>
    <xf numFmtId="43" fontId="30" fillId="0" borderId="5" xfId="1" applyFont="1" applyBorder="1" applyAlignment="1" applyProtection="1">
      <alignment vertical="top" shrinkToFit="1" readingOrder="1"/>
      <protection locked="0"/>
    </xf>
    <xf numFmtId="0" fontId="29" fillId="0" borderId="5" xfId="0" applyFont="1" applyFill="1" applyBorder="1" applyAlignment="1"/>
    <xf numFmtId="0" fontId="29" fillId="0" borderId="5" xfId="0" applyFont="1" applyFill="1" applyBorder="1"/>
    <xf numFmtId="0" fontId="30" fillId="0" borderId="5" xfId="0" applyFont="1" applyFill="1" applyBorder="1" applyAlignment="1" applyProtection="1">
      <alignment horizontal="center" vertical="center" wrapText="1" readingOrder="1"/>
      <protection locked="0"/>
    </xf>
    <xf numFmtId="0" fontId="30" fillId="0" borderId="5" xfId="0" applyFont="1" applyFill="1" applyBorder="1" applyAlignment="1" applyProtection="1">
      <alignment horizontal="center" vertical="top" wrapText="1" readingOrder="1"/>
      <protection locked="0"/>
    </xf>
    <xf numFmtId="0" fontId="30" fillId="0" borderId="12" xfId="0" applyFont="1" applyFill="1" applyBorder="1" applyAlignment="1" applyProtection="1">
      <alignment horizontal="center" vertical="top" wrapText="1" readingOrder="1"/>
      <protection locked="0"/>
    </xf>
    <xf numFmtId="0" fontId="30" fillId="0" borderId="12" xfId="0" applyFont="1" applyFill="1" applyBorder="1" applyAlignment="1" applyProtection="1">
      <alignment vertical="top" wrapText="1" readingOrder="1"/>
      <protection locked="0"/>
    </xf>
    <xf numFmtId="0" fontId="30" fillId="0" borderId="12" xfId="0" applyFont="1" applyFill="1" applyBorder="1" applyAlignment="1" applyProtection="1">
      <alignment horizontal="left" vertical="top" wrapText="1" readingOrder="1"/>
      <protection locked="0"/>
    </xf>
    <xf numFmtId="43" fontId="30" fillId="0" borderId="12" xfId="1" applyFont="1" applyFill="1" applyBorder="1" applyAlignment="1" applyProtection="1">
      <alignment vertical="top" shrinkToFit="1" readingOrder="1"/>
      <protection locked="0"/>
    </xf>
    <xf numFmtId="43" fontId="29" fillId="0" borderId="12" xfId="1" applyFont="1" applyFill="1" applyBorder="1" applyAlignment="1" applyProtection="1">
      <alignment vertical="top" shrinkToFit="1"/>
      <protection locked="0"/>
    </xf>
    <xf numFmtId="0" fontId="30" fillId="0" borderId="0" xfId="0" applyFont="1" applyFill="1" applyBorder="1" applyAlignment="1" applyProtection="1">
      <alignment horizontal="center" vertical="top" wrapText="1" readingOrder="1"/>
      <protection locked="0"/>
    </xf>
    <xf numFmtId="0" fontId="30" fillId="0" borderId="0" xfId="0" applyFont="1" applyFill="1" applyBorder="1" applyAlignment="1" applyProtection="1">
      <alignment vertical="top" wrapText="1" readingOrder="1"/>
      <protection locked="0"/>
    </xf>
    <xf numFmtId="0" fontId="30" fillId="0" borderId="0" xfId="0" applyFont="1" applyFill="1" applyBorder="1" applyAlignment="1" applyProtection="1">
      <alignment horizontal="left" vertical="top" wrapText="1" readingOrder="1"/>
      <protection locked="0"/>
    </xf>
    <xf numFmtId="0" fontId="2" fillId="0" borderId="0" xfId="0" applyFont="1" applyFill="1" applyBorder="1"/>
    <xf numFmtId="43" fontId="30" fillId="0" borderId="0" xfId="1" applyFont="1" applyFill="1" applyBorder="1" applyAlignment="1" applyProtection="1">
      <alignment vertical="top" shrinkToFit="1" readingOrder="1"/>
      <protection locked="0"/>
    </xf>
    <xf numFmtId="43" fontId="29" fillId="0" borderId="0" xfId="1" applyFont="1" applyFill="1" applyBorder="1" applyAlignment="1" applyProtection="1">
      <alignment vertical="top" shrinkToFit="1"/>
      <protection locked="0"/>
    </xf>
    <xf numFmtId="0" fontId="30" fillId="0" borderId="12" xfId="0" applyFont="1" applyFill="1" applyBorder="1" applyAlignment="1" applyProtection="1">
      <alignment horizontal="center" vertical="center" wrapText="1" readingOrder="1"/>
      <protection locked="0"/>
    </xf>
    <xf numFmtId="0" fontId="2" fillId="0" borderId="4" xfId="0" applyFont="1" applyFill="1" applyBorder="1"/>
    <xf numFmtId="0" fontId="30" fillId="0" borderId="14" xfId="0" applyFont="1" applyFill="1" applyBorder="1" applyAlignment="1" applyProtection="1">
      <alignment horizontal="center" vertical="top" wrapText="1" readingOrder="1"/>
      <protection locked="0"/>
    </xf>
    <xf numFmtId="0" fontId="30" fillId="0" borderId="14" xfId="0" applyFont="1" applyFill="1" applyBorder="1" applyAlignment="1" applyProtection="1">
      <alignment vertical="top" wrapText="1" readingOrder="1"/>
      <protection locked="0"/>
    </xf>
    <xf numFmtId="0" fontId="30" fillId="0" borderId="14" xfId="0" applyFont="1" applyFill="1" applyBorder="1" applyAlignment="1" applyProtection="1">
      <alignment horizontal="left" vertical="top" wrapText="1" readingOrder="1"/>
      <protection locked="0"/>
    </xf>
    <xf numFmtId="43" fontId="30" fillId="0" borderId="14" xfId="1" applyFont="1" applyFill="1" applyBorder="1" applyAlignment="1" applyProtection="1">
      <alignment vertical="top" shrinkToFit="1" readingOrder="1"/>
      <protection locked="0"/>
    </xf>
    <xf numFmtId="43" fontId="29" fillId="0" borderId="14" xfId="1" applyFont="1" applyFill="1" applyBorder="1" applyAlignment="1" applyProtection="1">
      <alignment vertical="top" shrinkToFit="1"/>
      <protection locked="0"/>
    </xf>
    <xf numFmtId="0" fontId="6" fillId="0" borderId="4" xfId="2" applyFont="1" applyFill="1" applyBorder="1"/>
    <xf numFmtId="0" fontId="29" fillId="0" borderId="0" xfId="0" applyFont="1" applyFill="1" applyBorder="1" applyAlignment="1"/>
    <xf numFmtId="0" fontId="29" fillId="0" borderId="0" xfId="0" applyFont="1" applyFill="1" applyBorder="1"/>
    <xf numFmtId="43" fontId="29" fillId="0" borderId="0" xfId="1" applyFont="1" applyFill="1" applyBorder="1"/>
    <xf numFmtId="0" fontId="2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shrinkToFit="1"/>
    </xf>
    <xf numFmtId="0" fontId="6" fillId="0" borderId="11" xfId="0" applyFont="1" applyFill="1" applyBorder="1" applyAlignment="1">
      <alignment shrinkToFit="1"/>
    </xf>
    <xf numFmtId="43" fontId="6" fillId="0" borderId="13" xfId="1" applyFont="1" applyFill="1" applyBorder="1" applyAlignment="1">
      <alignment shrinkToFit="1"/>
    </xf>
    <xf numFmtId="0" fontId="6" fillId="0" borderId="13" xfId="0" applyFont="1" applyFill="1" applyBorder="1" applyAlignment="1">
      <alignment horizontal="center" shrinkToFit="1"/>
    </xf>
    <xf numFmtId="0" fontId="6" fillId="0" borderId="0" xfId="0" applyFont="1" applyFill="1" applyAlignment="1">
      <alignment horizontal="center" shrinkToFit="1"/>
    </xf>
    <xf numFmtId="43" fontId="6" fillId="0" borderId="13" xfId="1" applyFont="1" applyFill="1" applyBorder="1" applyAlignment="1">
      <alignment horizontal="center" shrinkToFit="1"/>
    </xf>
    <xf numFmtId="0" fontId="6" fillId="0" borderId="10" xfId="0" applyFont="1" applyFill="1" applyBorder="1" applyAlignment="1">
      <alignment horizontal="center" shrinkToFit="1"/>
    </xf>
    <xf numFmtId="43" fontId="2" fillId="0" borderId="5" xfId="0" applyNumberFormat="1" applyFont="1" applyFill="1" applyBorder="1" applyAlignment="1">
      <alignment shrinkToFit="1"/>
    </xf>
    <xf numFmtId="0" fontId="2" fillId="0" borderId="5" xfId="0" applyFont="1" applyFill="1" applyBorder="1" applyAlignment="1">
      <alignment shrinkToFit="1"/>
    </xf>
    <xf numFmtId="49" fontId="2" fillId="2" borderId="0" xfId="1" applyNumberFormat="1" applyFont="1" applyFill="1" applyAlignment="1">
      <alignment horizontal="center" shrinkToFit="1"/>
    </xf>
    <xf numFmtId="49" fontId="2" fillId="0" borderId="0" xfId="1" applyNumberFormat="1" applyFont="1" applyAlignment="1">
      <alignment shrinkToFit="1"/>
    </xf>
    <xf numFmtId="49" fontId="3" fillId="2" borderId="0" xfId="1" applyNumberFormat="1" applyFont="1" applyFill="1" applyAlignment="1">
      <alignment horizontal="center" shrinkToFit="1"/>
    </xf>
    <xf numFmtId="188" fontId="2" fillId="0" borderId="13" xfId="1" applyNumberFormat="1" applyFont="1" applyBorder="1" applyAlignment="1">
      <alignment shrinkToFit="1"/>
    </xf>
    <xf numFmtId="0" fontId="17" fillId="0" borderId="10" xfId="0" applyFont="1" applyBorder="1" applyAlignment="1">
      <alignment horizontal="left" shrinkToFit="1"/>
    </xf>
    <xf numFmtId="0" fontId="17" fillId="0" borderId="11" xfId="0" applyFont="1" applyBorder="1" applyAlignment="1">
      <alignment horizontal="left" shrinkToFit="1"/>
    </xf>
    <xf numFmtId="43" fontId="16" fillId="0" borderId="11" xfId="1" applyFont="1" applyBorder="1" applyAlignment="1">
      <alignment shrinkToFit="1"/>
    </xf>
    <xf numFmtId="0" fontId="17" fillId="0" borderId="11" xfId="0" applyFont="1" applyBorder="1" applyAlignment="1">
      <alignment shrinkToFit="1"/>
    </xf>
    <xf numFmtId="0" fontId="17" fillId="0" borderId="10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0" fontId="32" fillId="0" borderId="18" xfId="0" applyFont="1" applyBorder="1" applyAlignment="1">
      <alignment horizontal="center" vertical="center" shrinkToFit="1"/>
    </xf>
    <xf numFmtId="0" fontId="33" fillId="0" borderId="18" xfId="0" applyFont="1" applyBorder="1" applyAlignment="1">
      <alignment horizontal="center" vertical="center" shrinkToFit="1"/>
    </xf>
    <xf numFmtId="43" fontId="33" fillId="0" borderId="18" xfId="1" applyFont="1" applyBorder="1" applyAlignment="1">
      <alignment horizontal="center" vertical="center" shrinkToFit="1"/>
    </xf>
    <xf numFmtId="0" fontId="34" fillId="0" borderId="20" xfId="0" applyFont="1" applyBorder="1" applyAlignment="1">
      <alignment horizontal="left" vertical="center" shrinkToFit="1"/>
    </xf>
    <xf numFmtId="43" fontId="34" fillId="0" borderId="20" xfId="1" applyFont="1" applyBorder="1" applyAlignment="1">
      <alignment horizontal="center" vertical="center" shrinkToFit="1"/>
    </xf>
    <xf numFmtId="43" fontId="33" fillId="0" borderId="20" xfId="1" applyFont="1" applyBorder="1" applyAlignment="1">
      <alignment horizontal="center" vertical="center" shrinkToFit="1"/>
    </xf>
    <xf numFmtId="0" fontId="34" fillId="0" borderId="20" xfId="0" applyFont="1" applyBorder="1" applyAlignment="1">
      <alignment horizontal="left" shrinkToFit="1"/>
    </xf>
    <xf numFmtId="43" fontId="34" fillId="0" borderId="20" xfId="1" applyFont="1" applyBorder="1" applyAlignment="1">
      <alignment shrinkToFit="1"/>
    </xf>
    <xf numFmtId="0" fontId="34" fillId="0" borderId="19" xfId="0" applyFont="1" applyBorder="1" applyAlignment="1">
      <alignment shrinkToFit="1"/>
    </xf>
    <xf numFmtId="0" fontId="34" fillId="0" borderId="19" xfId="0" applyFont="1" applyBorder="1" applyAlignment="1">
      <alignment horizontal="left" shrinkToFit="1"/>
    </xf>
    <xf numFmtId="43" fontId="34" fillId="0" borderId="19" xfId="1" applyFont="1" applyBorder="1" applyAlignment="1">
      <alignment shrinkToFit="1"/>
    </xf>
    <xf numFmtId="0" fontId="33" fillId="2" borderId="16" xfId="0" applyFont="1" applyFill="1" applyBorder="1" applyAlignment="1">
      <alignment shrinkToFit="1"/>
    </xf>
    <xf numFmtId="43" fontId="34" fillId="2" borderId="16" xfId="1" applyFont="1" applyFill="1" applyBorder="1" applyAlignment="1">
      <alignment shrinkToFit="1"/>
    </xf>
    <xf numFmtId="43" fontId="35" fillId="0" borderId="20" xfId="1" applyFont="1" applyBorder="1" applyAlignment="1">
      <alignment horizontal="center" vertical="center" shrinkToFit="1"/>
    </xf>
    <xf numFmtId="43" fontId="2" fillId="0" borderId="0" xfId="1" applyFont="1" applyAlignment="1">
      <alignment horizontal="left"/>
    </xf>
    <xf numFmtId="0" fontId="3" fillId="0" borderId="5" xfId="0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3" fontId="3" fillId="0" borderId="5" xfId="0" applyNumberFormat="1" applyFont="1" applyFill="1" applyBorder="1" applyAlignment="1">
      <alignment horizontal="center" vertical="center"/>
    </xf>
    <xf numFmtId="43" fontId="25" fillId="0" borderId="22" xfId="1" applyFont="1" applyBorder="1" applyAlignment="1">
      <alignment horizontal="center" vertical="center" shrinkToFit="1"/>
    </xf>
    <xf numFmtId="43" fontId="25" fillId="0" borderId="14" xfId="1" applyFont="1" applyBorder="1" applyAlignment="1">
      <alignment shrinkToFit="1"/>
    </xf>
    <xf numFmtId="43" fontId="26" fillId="0" borderId="37" xfId="1" applyFont="1" applyBorder="1" applyAlignment="1">
      <alignment shrinkToFit="1"/>
    </xf>
    <xf numFmtId="43" fontId="26" fillId="0" borderId="14" xfId="1" applyFont="1" applyBorder="1" applyAlignment="1">
      <alignment shrinkToFit="1"/>
    </xf>
    <xf numFmtId="43" fontId="26" fillId="0" borderId="0" xfId="0" applyNumberFormat="1" applyFont="1"/>
    <xf numFmtId="0" fontId="2" fillId="0" borderId="5" xfId="0" applyFont="1" applyBorder="1" applyAlignment="1">
      <alignment horizontal="center" shrinkToFit="1"/>
    </xf>
    <xf numFmtId="0" fontId="6" fillId="0" borderId="5" xfId="0" applyFont="1" applyBorder="1" applyAlignment="1">
      <alignment horizontal="center" vertical="top" shrinkToFit="1"/>
    </xf>
    <xf numFmtId="0" fontId="2" fillId="0" borderId="5" xfId="0" applyFont="1" applyBorder="1" applyAlignment="1">
      <alignment vertical="top" shrinkToFit="1"/>
    </xf>
    <xf numFmtId="0" fontId="2" fillId="0" borderId="5" xfId="0" applyFont="1" applyBorder="1" applyAlignment="1">
      <alignment horizontal="center" vertical="top" shrinkToFit="1"/>
    </xf>
    <xf numFmtId="43" fontId="6" fillId="0" borderId="5" xfId="1" applyNumberFormat="1" applyFont="1" applyBorder="1" applyAlignment="1">
      <alignment horizontal="right" vertical="top" shrinkToFit="1"/>
    </xf>
    <xf numFmtId="0" fontId="2" fillId="0" borderId="5" xfId="0" applyFont="1" applyBorder="1" applyAlignment="1">
      <alignment shrinkToFit="1"/>
    </xf>
    <xf numFmtId="43" fontId="6" fillId="0" borderId="5" xfId="1" applyNumberFormat="1" applyFont="1" applyBorder="1" applyAlignment="1">
      <alignment horizontal="right" shrinkToFit="1"/>
    </xf>
    <xf numFmtId="0" fontId="2" fillId="0" borderId="12" xfId="0" applyFont="1" applyBorder="1" applyAlignment="1">
      <alignment vertical="top" shrinkToFit="1"/>
    </xf>
    <xf numFmtId="43" fontId="6" fillId="0" borderId="12" xfId="1" applyNumberFormat="1" applyFont="1" applyBorder="1" applyAlignment="1">
      <alignment horizontal="right" vertical="top" shrinkToFit="1"/>
    </xf>
    <xf numFmtId="43" fontId="6" fillId="0" borderId="14" xfId="1" applyNumberFormat="1" applyFont="1" applyBorder="1" applyAlignment="1">
      <alignment horizontal="right" vertical="top" shrinkToFit="1"/>
    </xf>
    <xf numFmtId="0" fontId="2" fillId="0" borderId="14" xfId="0" applyFont="1" applyBorder="1" applyAlignment="1">
      <alignment vertical="top" shrinkToFit="1"/>
    </xf>
    <xf numFmtId="4" fontId="6" fillId="0" borderId="5" xfId="0" applyNumberFormat="1" applyFont="1" applyBorder="1" applyAlignment="1">
      <alignment horizontal="right" vertical="top" shrinkToFit="1"/>
    </xf>
    <xf numFmtId="0" fontId="6" fillId="0" borderId="5" xfId="0" applyFont="1" applyBorder="1" applyAlignment="1">
      <alignment vertical="top" shrinkToFit="1"/>
    </xf>
    <xf numFmtId="0" fontId="2" fillId="0" borderId="14" xfId="0" applyFont="1" applyBorder="1" applyAlignment="1">
      <alignment horizontal="center" vertical="top" shrinkToFit="1"/>
    </xf>
    <xf numFmtId="43" fontId="6" fillId="0" borderId="8" xfId="1" applyNumberFormat="1" applyFont="1" applyBorder="1" applyAlignment="1">
      <alignment horizontal="right" vertical="top" shrinkToFit="1"/>
    </xf>
    <xf numFmtId="0" fontId="2" fillId="0" borderId="12" xfId="0" applyFont="1" applyBorder="1" applyAlignment="1">
      <alignment horizontal="center" vertical="top" shrinkToFit="1"/>
    </xf>
    <xf numFmtId="43" fontId="6" fillId="0" borderId="8" xfId="1" applyNumberFormat="1" applyFont="1" applyBorder="1" applyAlignment="1">
      <alignment horizontal="right" shrinkToFit="1"/>
    </xf>
    <xf numFmtId="0" fontId="11" fillId="0" borderId="14" xfId="0" applyFont="1" applyBorder="1" applyAlignment="1">
      <alignment horizontal="center" vertical="top" shrinkToFit="1"/>
    </xf>
    <xf numFmtId="0" fontId="2" fillId="0" borderId="5" xfId="0" applyFont="1" applyBorder="1" applyAlignment="1">
      <alignment horizontal="left" shrinkToFit="1"/>
    </xf>
    <xf numFmtId="0" fontId="2" fillId="0" borderId="5" xfId="0" applyFont="1" applyBorder="1" applyAlignment="1">
      <alignment horizontal="right" shrinkToFit="1"/>
    </xf>
    <xf numFmtId="4" fontId="2" fillId="0" borderId="0" xfId="0" applyNumberFormat="1" applyFont="1"/>
    <xf numFmtId="0" fontId="6" fillId="0" borderId="0" xfId="0" applyFont="1" applyBorder="1" applyAlignment="1">
      <alignment vertical="top" shrinkToFit="1"/>
    </xf>
    <xf numFmtId="0" fontId="6" fillId="0" borderId="0" xfId="0" applyFont="1" applyAlignment="1">
      <alignment horizontal="center" vertical="top" shrinkToFit="1"/>
    </xf>
    <xf numFmtId="4" fontId="6" fillId="0" borderId="0" xfId="0" applyNumberFormat="1" applyFont="1" applyBorder="1" applyAlignment="1">
      <alignment horizontal="right" vertical="top" shrinkToFit="1"/>
    </xf>
    <xf numFmtId="0" fontId="6" fillId="0" borderId="0" xfId="0" applyFont="1" applyAlignment="1">
      <alignment vertical="top" shrinkToFit="1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center" vertical="top" shrinkToFit="1"/>
    </xf>
    <xf numFmtId="0" fontId="2" fillId="0" borderId="0" xfId="0" applyFont="1" applyAlignment="1">
      <alignment horizontal="right" shrinkToFit="1"/>
    </xf>
    <xf numFmtId="0" fontId="15" fillId="0" borderId="0" xfId="0" applyFont="1" applyAlignment="1">
      <alignment horizontal="center"/>
    </xf>
    <xf numFmtId="0" fontId="6" fillId="0" borderId="14" xfId="0" applyFont="1" applyBorder="1" applyAlignment="1">
      <alignment horizontal="center" vertical="top" shrinkToFit="1"/>
    </xf>
    <xf numFmtId="0" fontId="2" fillId="0" borderId="14" xfId="0" applyFont="1" applyBorder="1" applyAlignment="1">
      <alignment horizontal="center" shrinkToFit="1"/>
    </xf>
    <xf numFmtId="0" fontId="2" fillId="0" borderId="14" xfId="0" applyFont="1" applyBorder="1" applyAlignment="1">
      <alignment shrinkToFit="1"/>
    </xf>
    <xf numFmtId="0" fontId="14" fillId="0" borderId="6" xfId="0" applyFont="1" applyBorder="1" applyAlignment="1">
      <alignment horizontal="center"/>
    </xf>
    <xf numFmtId="49" fontId="14" fillId="0" borderId="12" xfId="0" applyNumberFormat="1" applyFont="1" applyBorder="1" applyAlignment="1">
      <alignment horizontal="center"/>
    </xf>
    <xf numFmtId="0" fontId="15" fillId="0" borderId="17" xfId="0" applyFont="1" applyBorder="1" applyAlignment="1">
      <alignment horizontal="center" wrapText="1"/>
    </xf>
    <xf numFmtId="0" fontId="36" fillId="0" borderId="6" xfId="0" applyFont="1" applyBorder="1" applyAlignment="1">
      <alignment horizontal="center" vertical="center" shrinkToFit="1"/>
    </xf>
    <xf numFmtId="0" fontId="36" fillId="0" borderId="17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top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top" shrinkToFit="1"/>
    </xf>
    <xf numFmtId="0" fontId="36" fillId="0" borderId="12" xfId="0" applyFont="1" applyBorder="1" applyAlignment="1">
      <alignment horizontal="center" vertical="center" shrinkToFit="1"/>
    </xf>
    <xf numFmtId="0" fontId="37" fillId="0" borderId="14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right" vertical="center" shrinkToFit="1"/>
    </xf>
    <xf numFmtId="0" fontId="7" fillId="0" borderId="0" xfId="0" applyFont="1"/>
    <xf numFmtId="49" fontId="7" fillId="0" borderId="0" xfId="0" applyNumberFormat="1" applyFont="1"/>
    <xf numFmtId="0" fontId="6" fillId="0" borderId="0" xfId="0" applyFont="1" applyAlignment="1">
      <alignment wrapText="1"/>
    </xf>
    <xf numFmtId="43" fontId="6" fillId="0" borderId="0" xfId="1" applyFont="1"/>
    <xf numFmtId="0" fontId="6" fillId="0" borderId="0" xfId="0" applyFont="1" applyAlignment="1">
      <alignment horizontal="left"/>
    </xf>
    <xf numFmtId="43" fontId="7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43" fontId="7" fillId="0" borderId="0" xfId="1" applyFont="1" applyBorder="1"/>
    <xf numFmtId="0" fontId="7" fillId="0" borderId="6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top" shrinkToFit="1"/>
    </xf>
    <xf numFmtId="0" fontId="3" fillId="0" borderId="0" xfId="0" applyFont="1" applyAlignment="1">
      <alignment horizontal="left"/>
    </xf>
    <xf numFmtId="43" fontId="3" fillId="0" borderId="5" xfId="1" applyFont="1" applyFill="1" applyBorder="1" applyAlignment="1">
      <alignment horizontal="center"/>
    </xf>
    <xf numFmtId="0" fontId="2" fillId="0" borderId="5" xfId="0" applyFont="1" applyFill="1" applyBorder="1"/>
    <xf numFmtId="43" fontId="2" fillId="0" borderId="5" xfId="1" applyFont="1" applyFill="1" applyBorder="1"/>
    <xf numFmtId="43" fontId="3" fillId="0" borderId="5" xfId="1" applyFont="1" applyFill="1" applyBorder="1"/>
    <xf numFmtId="43" fontId="3" fillId="0" borderId="0" xfId="1" applyFont="1" applyFill="1" applyBorder="1"/>
    <xf numFmtId="0" fontId="2" fillId="0" borderId="0" xfId="2" applyFont="1" applyFill="1" applyBorder="1" applyAlignment="1">
      <alignment shrinkToFit="1"/>
    </xf>
    <xf numFmtId="43" fontId="12" fillId="0" borderId="5" xfId="1" applyFont="1" applyFill="1" applyBorder="1" applyAlignment="1" applyProtection="1">
      <alignment horizontal="center" vertical="center" shrinkToFit="1" readingOrder="1"/>
      <protection locked="0"/>
    </xf>
    <xf numFmtId="43" fontId="13" fillId="0" borderId="5" xfId="1" applyFont="1" applyFill="1" applyBorder="1" applyAlignment="1" applyProtection="1">
      <alignment horizontal="left" vertical="center" shrinkToFit="1" readingOrder="1"/>
      <protection locked="0"/>
    </xf>
    <xf numFmtId="43" fontId="13" fillId="0" borderId="12" xfId="1" applyFont="1" applyFill="1" applyBorder="1" applyAlignment="1" applyProtection="1">
      <alignment horizontal="left" vertical="center" shrinkToFit="1" readingOrder="1"/>
      <protection locked="0"/>
    </xf>
    <xf numFmtId="43" fontId="13" fillId="0" borderId="0" xfId="1" applyFont="1" applyFill="1" applyBorder="1" applyAlignment="1" applyProtection="1">
      <alignment horizontal="left" vertical="center" shrinkToFit="1" readingOrder="1"/>
      <protection locked="0"/>
    </xf>
    <xf numFmtId="43" fontId="13" fillId="0" borderId="14" xfId="1" applyFont="1" applyFill="1" applyBorder="1" applyAlignment="1" applyProtection="1">
      <alignment horizontal="left" vertical="center" shrinkToFit="1" readingOrder="1"/>
      <protection locked="0"/>
    </xf>
    <xf numFmtId="43" fontId="13" fillId="0" borderId="5" xfId="1" applyFont="1" applyFill="1" applyBorder="1" applyAlignment="1">
      <alignment shrinkToFit="1"/>
    </xf>
    <xf numFmtId="43" fontId="13" fillId="0" borderId="0" xfId="1" applyFont="1" applyFill="1" applyBorder="1" applyAlignment="1">
      <alignment shrinkToFit="1"/>
    </xf>
    <xf numFmtId="0" fontId="2" fillId="0" borderId="0" xfId="0" applyFont="1" applyFill="1" applyAlignment="1">
      <alignment shrinkToFit="1"/>
    </xf>
    <xf numFmtId="43" fontId="3" fillId="0" borderId="5" xfId="1" applyNumberFormat="1" applyFont="1" applyFill="1" applyBorder="1" applyAlignment="1">
      <alignment horizontal="center" vertical="center" shrinkToFit="1"/>
    </xf>
    <xf numFmtId="43" fontId="2" fillId="0" borderId="5" xfId="1" applyNumberFormat="1" applyFont="1" applyFill="1" applyBorder="1" applyAlignment="1">
      <alignment vertical="center" shrinkToFit="1"/>
    </xf>
    <xf numFmtId="43" fontId="2" fillId="0" borderId="12" xfId="1" applyNumberFormat="1" applyFont="1" applyFill="1" applyBorder="1" applyAlignment="1">
      <alignment vertical="center" shrinkToFit="1"/>
    </xf>
    <xf numFmtId="43" fontId="2" fillId="0" borderId="0" xfId="1" applyNumberFormat="1" applyFont="1" applyFill="1" applyBorder="1" applyAlignment="1">
      <alignment vertical="center" shrinkToFit="1"/>
    </xf>
    <xf numFmtId="43" fontId="2" fillId="0" borderId="14" xfId="1" applyNumberFormat="1" applyFont="1" applyFill="1" applyBorder="1" applyAlignment="1">
      <alignment vertical="center" shrinkToFit="1"/>
    </xf>
    <xf numFmtId="43" fontId="2" fillId="0" borderId="5" xfId="1" applyNumberFormat="1" applyFont="1" applyFill="1" applyBorder="1" applyAlignment="1">
      <alignment shrinkToFit="1"/>
    </xf>
    <xf numFmtId="49" fontId="6" fillId="0" borderId="0" xfId="1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/>
    <xf numFmtId="190" fontId="2" fillId="0" borderId="2" xfId="1" applyNumberFormat="1" applyFont="1" applyBorder="1" applyAlignment="1">
      <alignment shrinkToFit="1"/>
    </xf>
    <xf numFmtId="0" fontId="2" fillId="0" borderId="10" xfId="0" applyFont="1" applyBorder="1" applyAlignment="1">
      <alignment shrinkToFit="1"/>
    </xf>
    <xf numFmtId="0" fontId="2" fillId="0" borderId="11" xfId="0" applyFont="1" applyBorder="1" applyAlignment="1">
      <alignment shrinkToFit="1"/>
    </xf>
    <xf numFmtId="0" fontId="11" fillId="0" borderId="10" xfId="0" applyFont="1" applyBorder="1" applyAlignment="1">
      <alignment shrinkToFit="1"/>
    </xf>
    <xf numFmtId="43" fontId="2" fillId="0" borderId="12" xfId="1" applyFont="1" applyBorder="1" applyAlignment="1">
      <alignment shrinkToFit="1"/>
    </xf>
    <xf numFmtId="43" fontId="3" fillId="0" borderId="5" xfId="0" applyNumberFormat="1" applyFont="1" applyFill="1" applyBorder="1" applyAlignment="1">
      <alignment horizontal="center" vertical="center" wrapText="1"/>
    </xf>
    <xf numFmtId="43" fontId="3" fillId="0" borderId="5" xfId="0" applyNumberFormat="1" applyFont="1" applyFill="1" applyBorder="1" applyAlignment="1">
      <alignment horizontal="center" vertical="center" shrinkToFit="1"/>
    </xf>
    <xf numFmtId="0" fontId="31" fillId="0" borderId="12" xfId="0" applyFont="1" applyFill="1" applyBorder="1" applyAlignment="1">
      <alignment horizontal="left" vertical="top"/>
    </xf>
    <xf numFmtId="0" fontId="31" fillId="0" borderId="5" xfId="0" applyFont="1" applyFill="1" applyBorder="1" applyAlignment="1">
      <alignment wrapText="1"/>
    </xf>
    <xf numFmtId="0" fontId="13" fillId="0" borderId="7" xfId="0" applyFont="1" applyFill="1" applyBorder="1" applyAlignment="1">
      <alignment vertical="top" wrapText="1"/>
    </xf>
    <xf numFmtId="189" fontId="13" fillId="0" borderId="12" xfId="0" applyNumberFormat="1" applyFont="1" applyFill="1" applyBorder="1" applyAlignment="1">
      <alignment horizontal="center" vertical="top" shrinkToFit="1"/>
    </xf>
    <xf numFmtId="43" fontId="13" fillId="0" borderId="12" xfId="1" applyFont="1" applyFill="1" applyBorder="1" applyAlignment="1">
      <alignment horizontal="center" vertical="top" shrinkToFit="1"/>
    </xf>
    <xf numFmtId="15" fontId="13" fillId="0" borderId="12" xfId="0" applyNumberFormat="1" applyFont="1" applyFill="1" applyBorder="1" applyAlignment="1">
      <alignment horizontal="center" vertical="top" shrinkToFit="1"/>
    </xf>
    <xf numFmtId="0" fontId="29" fillId="0" borderId="0" xfId="0" applyFont="1" applyFill="1"/>
    <xf numFmtId="0" fontId="31" fillId="0" borderId="0" xfId="0" applyFont="1" applyFill="1" applyAlignment="1"/>
    <xf numFmtId="0" fontId="31" fillId="0" borderId="5" xfId="0" applyFont="1" applyFill="1" applyBorder="1" applyAlignment="1">
      <alignment horizontal="left" vertical="top"/>
    </xf>
    <xf numFmtId="0" fontId="29" fillId="0" borderId="15" xfId="0" applyFont="1" applyFill="1" applyBorder="1" applyAlignment="1">
      <alignment horizontal="left" vertical="top" shrinkToFit="1"/>
    </xf>
    <xf numFmtId="189" fontId="29" fillId="0" borderId="5" xfId="0" applyNumberFormat="1" applyFont="1" applyFill="1" applyBorder="1" applyAlignment="1">
      <alignment horizontal="left" vertical="top" shrinkToFit="1"/>
    </xf>
    <xf numFmtId="189" fontId="29" fillId="0" borderId="5" xfId="0" applyNumberFormat="1" applyFont="1" applyFill="1" applyBorder="1" applyAlignment="1">
      <alignment vertical="top" shrinkToFit="1"/>
    </xf>
    <xf numFmtId="43" fontId="29" fillId="0" borderId="5" xfId="1" applyFont="1" applyFill="1" applyBorder="1" applyAlignment="1">
      <alignment horizontal="center" vertical="top" shrinkToFit="1"/>
    </xf>
    <xf numFmtId="15" fontId="29" fillId="0" borderId="5" xfId="0" applyNumberFormat="1" applyFont="1" applyFill="1" applyBorder="1" applyAlignment="1">
      <alignment horizontal="center" vertical="top" shrinkToFit="1"/>
    </xf>
    <xf numFmtId="0" fontId="29" fillId="0" borderId="15" xfId="0" applyFont="1" applyFill="1" applyBorder="1" applyAlignment="1">
      <alignment vertical="top" shrinkToFit="1"/>
    </xf>
    <xf numFmtId="189" fontId="29" fillId="0" borderId="5" xfId="0" applyNumberFormat="1" applyFont="1" applyFill="1" applyBorder="1" applyAlignment="1">
      <alignment horizontal="center" vertical="top" shrinkToFit="1"/>
    </xf>
    <xf numFmtId="0" fontId="31" fillId="0" borderId="5" xfId="0" applyFont="1" applyFill="1" applyBorder="1" applyAlignment="1"/>
    <xf numFmtId="189" fontId="29" fillId="0" borderId="0" xfId="0" applyNumberFormat="1" applyFont="1" applyFill="1"/>
    <xf numFmtId="0" fontId="31" fillId="0" borderId="12" xfId="0" applyFont="1" applyFill="1" applyBorder="1" applyAlignment="1"/>
    <xf numFmtId="0" fontId="29" fillId="0" borderId="28" xfId="0" applyFont="1" applyFill="1" applyBorder="1" applyAlignment="1">
      <alignment vertical="top" shrinkToFit="1"/>
    </xf>
    <xf numFmtId="189" fontId="29" fillId="0" borderId="29" xfId="0" applyNumberFormat="1" applyFont="1" applyFill="1" applyBorder="1" applyAlignment="1">
      <alignment horizontal="center" vertical="top" shrinkToFit="1"/>
    </xf>
    <xf numFmtId="189" fontId="29" fillId="0" borderId="29" xfId="0" applyNumberFormat="1" applyFont="1" applyFill="1" applyBorder="1" applyAlignment="1">
      <alignment vertical="top" shrinkToFit="1"/>
    </xf>
    <xf numFmtId="43" fontId="29" fillId="0" borderId="29" xfId="1" applyFont="1" applyFill="1" applyBorder="1" applyAlignment="1">
      <alignment horizontal="center" vertical="top" shrinkToFit="1"/>
    </xf>
    <xf numFmtId="15" fontId="29" fillId="0" borderId="30" xfId="0" applyNumberFormat="1" applyFont="1" applyFill="1" applyBorder="1" applyAlignment="1">
      <alignment horizontal="center" vertical="top" shrinkToFit="1"/>
    </xf>
    <xf numFmtId="0" fontId="31" fillId="0" borderId="14" xfId="0" applyFont="1" applyFill="1" applyBorder="1" applyAlignment="1">
      <alignment horizontal="left" vertical="top"/>
    </xf>
    <xf numFmtId="0" fontId="31" fillId="0" borderId="14" xfId="0" applyFont="1" applyFill="1" applyBorder="1" applyAlignment="1"/>
    <xf numFmtId="0" fontId="29" fillId="0" borderId="31" xfId="0" applyFont="1" applyFill="1" applyBorder="1" applyAlignment="1">
      <alignment vertical="top" shrinkToFit="1"/>
    </xf>
    <xf numFmtId="189" fontId="29" fillId="0" borderId="32" xfId="0" applyNumberFormat="1" applyFont="1" applyFill="1" applyBorder="1" applyAlignment="1">
      <alignment horizontal="center" vertical="top" shrinkToFit="1"/>
    </xf>
    <xf numFmtId="189" fontId="29" fillId="0" borderId="32" xfId="0" applyNumberFormat="1" applyFont="1" applyFill="1" applyBorder="1" applyAlignment="1">
      <alignment vertical="top" shrinkToFit="1"/>
    </xf>
    <xf numFmtId="43" fontId="29" fillId="0" borderId="32" xfId="1" applyFont="1" applyFill="1" applyBorder="1" applyAlignment="1">
      <alignment horizontal="center" vertical="top" shrinkToFit="1"/>
    </xf>
    <xf numFmtId="15" fontId="29" fillId="0" borderId="33" xfId="0" applyNumberFormat="1" applyFont="1" applyFill="1" applyBorder="1" applyAlignment="1">
      <alignment horizontal="center" vertical="top" shrinkToFit="1"/>
    </xf>
    <xf numFmtId="0" fontId="31" fillId="0" borderId="0" xfId="0" applyFont="1" applyFill="1" applyBorder="1" applyAlignment="1">
      <alignment horizontal="left" vertical="top"/>
    </xf>
    <xf numFmtId="0" fontId="31" fillId="0" borderId="0" xfId="0" applyFont="1" applyFill="1" applyBorder="1" applyAlignment="1"/>
    <xf numFmtId="0" fontId="29" fillId="0" borderId="0" xfId="0" applyFont="1" applyFill="1" applyBorder="1" applyAlignment="1">
      <alignment vertical="top" shrinkToFit="1"/>
    </xf>
    <xf numFmtId="189" fontId="29" fillId="0" borderId="0" xfId="0" applyNumberFormat="1" applyFont="1" applyFill="1" applyBorder="1" applyAlignment="1">
      <alignment horizontal="center" vertical="top" shrinkToFit="1"/>
    </xf>
    <xf numFmtId="189" fontId="29" fillId="0" borderId="0" xfId="0" applyNumberFormat="1" applyFont="1" applyFill="1" applyBorder="1" applyAlignment="1">
      <alignment vertical="top" shrinkToFit="1"/>
    </xf>
    <xf numFmtId="43" fontId="29" fillId="0" borderId="0" xfId="1" applyFont="1" applyFill="1" applyBorder="1" applyAlignment="1">
      <alignment horizontal="center" vertical="top" shrinkToFit="1"/>
    </xf>
    <xf numFmtId="15" fontId="29" fillId="0" borderId="0" xfId="0" applyNumberFormat="1" applyFont="1" applyFill="1" applyBorder="1" applyAlignment="1">
      <alignment horizontal="center" vertical="top" shrinkToFit="1"/>
    </xf>
    <xf numFmtId="0" fontId="29" fillId="0" borderId="0" xfId="0" applyFont="1" applyFill="1" applyBorder="1" applyAlignment="1">
      <alignment horizontal="center" vertical="top" shrinkToFit="1"/>
    </xf>
    <xf numFmtId="0" fontId="29" fillId="0" borderId="34" xfId="0" applyFont="1" applyFill="1" applyBorder="1" applyAlignment="1">
      <alignment vertical="top" shrinkToFit="1"/>
    </xf>
    <xf numFmtId="189" fontId="29" fillId="0" borderId="35" xfId="0" applyNumberFormat="1" applyFont="1" applyFill="1" applyBorder="1" applyAlignment="1">
      <alignment horizontal="center" vertical="top" shrinkToFit="1"/>
    </xf>
    <xf numFmtId="189" fontId="29" fillId="0" borderId="35" xfId="0" applyNumberFormat="1" applyFont="1" applyFill="1" applyBorder="1" applyAlignment="1">
      <alignment vertical="top" shrinkToFit="1"/>
    </xf>
    <xf numFmtId="43" fontId="29" fillId="0" borderId="35" xfId="1" applyFont="1" applyFill="1" applyBorder="1" applyAlignment="1">
      <alignment horizontal="center" vertical="top" shrinkToFit="1"/>
    </xf>
    <xf numFmtId="15" fontId="29" fillId="0" borderId="36" xfId="0" applyNumberFormat="1" applyFont="1" applyFill="1" applyBorder="1" applyAlignment="1">
      <alignment horizontal="center" vertical="top" shrinkToFit="1"/>
    </xf>
    <xf numFmtId="0" fontId="31" fillId="0" borderId="12" xfId="0" applyFont="1" applyFill="1" applyBorder="1" applyAlignment="1">
      <alignment vertical="top"/>
    </xf>
    <xf numFmtId="0" fontId="31" fillId="0" borderId="5" xfId="0" applyFont="1" applyFill="1" applyBorder="1" applyAlignment="1">
      <alignment vertical="top"/>
    </xf>
    <xf numFmtId="0" fontId="31" fillId="0" borderId="17" xfId="0" applyFont="1" applyFill="1" applyBorder="1" applyAlignment="1">
      <alignment vertical="top" wrapText="1"/>
    </xf>
    <xf numFmtId="0" fontId="31" fillId="0" borderId="4" xfId="0" applyFont="1" applyFill="1" applyBorder="1" applyAlignment="1">
      <alignment vertical="top" wrapText="1"/>
    </xf>
    <xf numFmtId="0" fontId="31" fillId="0" borderId="2" xfId="0" applyFont="1" applyFill="1" applyBorder="1" applyAlignment="1">
      <alignment vertical="top" wrapText="1"/>
    </xf>
    <xf numFmtId="0" fontId="31" fillId="0" borderId="15" xfId="0" applyFont="1" applyFill="1" applyBorder="1" applyAlignment="1">
      <alignment vertical="top" wrapText="1"/>
    </xf>
    <xf numFmtId="43" fontId="2" fillId="0" borderId="0" xfId="0" applyNumberFormat="1" applyFont="1" applyFill="1" applyAlignment="1">
      <alignment shrinkToFit="1"/>
    </xf>
    <xf numFmtId="43" fontId="2" fillId="0" borderId="0" xfId="1" applyFont="1" applyFill="1" applyAlignment="1">
      <alignment shrinkToFit="1"/>
    </xf>
    <xf numFmtId="0" fontId="3" fillId="0" borderId="0" xfId="0" applyFont="1" applyFill="1" applyAlignment="1">
      <alignment shrinkToFit="1"/>
    </xf>
    <xf numFmtId="0" fontId="3" fillId="0" borderId="5" xfId="0" applyFont="1" applyFill="1" applyBorder="1" applyAlignment="1">
      <alignment horizontal="center" vertical="center" shrinkToFit="1"/>
    </xf>
    <xf numFmtId="43" fontId="3" fillId="0" borderId="5" xfId="0" applyNumberFormat="1" applyFont="1" applyFill="1" applyBorder="1" applyAlignment="1">
      <alignment horizontal="center" vertical="center" wrapText="1" shrinkToFit="1"/>
    </xf>
    <xf numFmtId="43" fontId="3" fillId="0" borderId="5" xfId="1" applyFont="1" applyFill="1" applyBorder="1" applyAlignment="1">
      <alignment horizontal="center" vertical="center" shrinkToFit="1"/>
    </xf>
    <xf numFmtId="12" fontId="2" fillId="0" borderId="19" xfId="0" applyNumberFormat="1" applyFont="1" applyFill="1" applyBorder="1" applyAlignment="1">
      <alignment shrinkToFit="1"/>
    </xf>
    <xf numFmtId="43" fontId="2" fillId="0" borderId="19" xfId="1" applyFont="1" applyFill="1" applyBorder="1" applyAlignment="1">
      <alignment shrinkToFit="1"/>
    </xf>
    <xf numFmtId="43" fontId="2" fillId="0" borderId="5" xfId="1" applyFont="1" applyFill="1" applyBorder="1" applyAlignment="1">
      <alignment shrinkToFit="1"/>
    </xf>
    <xf numFmtId="43" fontId="2" fillId="0" borderId="20" xfId="1" applyFont="1" applyBorder="1" applyAlignment="1">
      <alignment shrinkToFit="1"/>
    </xf>
    <xf numFmtId="0" fontId="2" fillId="0" borderId="18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43" fontId="2" fillId="0" borderId="21" xfId="1" applyFont="1" applyBorder="1" applyAlignment="1">
      <alignment shrinkToFit="1"/>
    </xf>
    <xf numFmtId="0" fontId="2" fillId="0" borderId="12" xfId="0" applyFont="1" applyBorder="1" applyAlignment="1">
      <alignment horizontal="center"/>
    </xf>
    <xf numFmtId="43" fontId="2" fillId="0" borderId="14" xfId="0" applyNumberFormat="1" applyFont="1" applyBorder="1"/>
    <xf numFmtId="0" fontId="2" fillId="0" borderId="0" xfId="0" applyFont="1" applyBorder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3" fillId="0" borderId="5" xfId="0" applyFont="1" applyFill="1" applyBorder="1" applyAlignment="1">
      <alignment horizontal="left" wrapText="1"/>
    </xf>
    <xf numFmtId="4" fontId="2" fillId="0" borderId="5" xfId="0" applyNumberFormat="1" applyFont="1" applyBorder="1" applyAlignment="1">
      <alignment horizontal="right" shrinkToFit="1"/>
    </xf>
    <xf numFmtId="49" fontId="14" fillId="0" borderId="0" xfId="0" applyNumberFormat="1" applyFont="1" applyAlignment="1"/>
    <xf numFmtId="0" fontId="15" fillId="0" borderId="0" xfId="0" applyFont="1" applyAlignment="1"/>
    <xf numFmtId="0" fontId="6" fillId="0" borderId="8" xfId="0" applyFont="1" applyBorder="1" applyAlignment="1">
      <alignment horizontal="center" shrinkToFit="1"/>
    </xf>
    <xf numFmtId="0" fontId="11" fillId="0" borderId="14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Fill="1" applyAlignment="1"/>
    <xf numFmtId="0" fontId="30" fillId="0" borderId="5" xfId="0" applyFont="1" applyFill="1" applyBorder="1" applyAlignment="1" applyProtection="1">
      <alignment horizontal="center" wrapText="1" readingOrder="1"/>
      <protection locked="0"/>
    </xf>
    <xf numFmtId="0" fontId="30" fillId="0" borderId="5" xfId="0" applyFont="1" applyFill="1" applyBorder="1" applyAlignment="1" applyProtection="1">
      <alignment wrapText="1" readingOrder="1"/>
      <protection locked="0"/>
    </xf>
    <xf numFmtId="0" fontId="30" fillId="0" borderId="5" xfId="0" applyFont="1" applyBorder="1" applyAlignment="1" applyProtection="1">
      <alignment wrapText="1" readingOrder="1"/>
      <protection locked="0"/>
    </xf>
    <xf numFmtId="0" fontId="29" fillId="0" borderId="0" xfId="0" applyFont="1" applyFill="1" applyAlignment="1"/>
    <xf numFmtId="189" fontId="29" fillId="0" borderId="5" xfId="0" applyNumberFormat="1" applyFont="1" applyFill="1" applyBorder="1" applyAlignment="1">
      <alignment shrinkToFit="1"/>
    </xf>
    <xf numFmtId="43" fontId="29" fillId="0" borderId="5" xfId="1" applyFont="1" applyFill="1" applyBorder="1" applyAlignment="1">
      <alignment horizontal="center" shrinkToFit="1"/>
    </xf>
    <xf numFmtId="0" fontId="16" fillId="0" borderId="0" xfId="0" applyFont="1" applyAlignment="1">
      <alignment shrinkToFit="1"/>
    </xf>
    <xf numFmtId="0" fontId="15" fillId="0" borderId="0" xfId="0" applyFont="1" applyAlignment="1">
      <alignment shrinkToFit="1"/>
    </xf>
    <xf numFmtId="0" fontId="15" fillId="0" borderId="12" xfId="0" applyFont="1" applyBorder="1" applyAlignment="1">
      <alignment horizontal="center" shrinkToFit="1"/>
    </xf>
    <xf numFmtId="0" fontId="29" fillId="0" borderId="5" xfId="0" applyFont="1" applyFill="1" applyBorder="1" applyAlignment="1">
      <alignment shrinkToFit="1"/>
    </xf>
    <xf numFmtId="4" fontId="13" fillId="0" borderId="5" xfId="0" applyNumberFormat="1" applyFont="1" applyFill="1" applyBorder="1" applyAlignment="1">
      <alignment horizontal="right" shrinkToFit="1"/>
    </xf>
    <xf numFmtId="43" fontId="16" fillId="0" borderId="0" xfId="1" applyFont="1" applyAlignment="1">
      <alignment shrinkToFit="1"/>
    </xf>
    <xf numFmtId="15" fontId="29" fillId="0" borderId="5" xfId="0" applyNumberFormat="1" applyFont="1" applyFill="1" applyBorder="1" applyAlignment="1">
      <alignment shrinkToFit="1"/>
    </xf>
    <xf numFmtId="43" fontId="31" fillId="0" borderId="5" xfId="0" applyNumberFormat="1" applyFont="1" applyFill="1" applyBorder="1" applyAlignment="1"/>
    <xf numFmtId="43" fontId="30" fillId="0" borderId="5" xfId="0" applyNumberFormat="1" applyFont="1" applyBorder="1" applyAlignment="1" applyProtection="1">
      <alignment wrapText="1" readingOrder="1"/>
      <protection locked="0"/>
    </xf>
    <xf numFmtId="43" fontId="30" fillId="0" borderId="0" xfId="1" applyFont="1" applyFill="1" applyBorder="1" applyAlignment="1" applyProtection="1">
      <alignment shrinkToFit="1" readingOrder="1"/>
      <protection locked="0"/>
    </xf>
    <xf numFmtId="43" fontId="13" fillId="0" borderId="0" xfId="1" applyFont="1" applyFill="1" applyBorder="1" applyAlignment="1" applyProtection="1">
      <alignment horizontal="left" shrinkToFit="1" readingOrder="1"/>
      <protection locked="0"/>
    </xf>
    <xf numFmtId="0" fontId="2" fillId="0" borderId="0" xfId="0" applyFont="1" applyFill="1" applyBorder="1" applyAlignment="1"/>
    <xf numFmtId="43" fontId="30" fillId="0" borderId="5" xfId="0" applyNumberFormat="1" applyFont="1" applyFill="1" applyBorder="1" applyAlignment="1" applyProtection="1">
      <alignment wrapText="1" readingOrder="1"/>
      <protection locked="0"/>
    </xf>
    <xf numFmtId="43" fontId="16" fillId="0" borderId="5" xfId="1" applyFont="1" applyBorder="1" applyAlignment="1">
      <alignment shrinkToFit="1"/>
    </xf>
    <xf numFmtId="0" fontId="15" fillId="0" borderId="12" xfId="0" applyFont="1" applyBorder="1" applyAlignment="1">
      <alignment shrinkToFit="1"/>
    </xf>
    <xf numFmtId="0" fontId="30" fillId="0" borderId="5" xfId="0" applyFont="1" applyFill="1" applyBorder="1" applyAlignment="1" applyProtection="1">
      <alignment shrinkToFit="1" readingOrder="1"/>
      <protection locked="0"/>
    </xf>
    <xf numFmtId="0" fontId="16" fillId="0" borderId="5" xfId="0" applyFont="1" applyBorder="1" applyAlignment="1">
      <alignment horizontal="center" shrinkToFit="1"/>
    </xf>
    <xf numFmtId="0" fontId="30" fillId="0" borderId="5" xfId="0" applyFont="1" applyBorder="1" applyAlignment="1" applyProtection="1">
      <alignment horizontal="left" shrinkToFit="1" readingOrder="1"/>
      <protection locked="0"/>
    </xf>
    <xf numFmtId="0" fontId="30" fillId="0" borderId="5" xfId="0" applyFont="1" applyBorder="1" applyAlignment="1" applyProtection="1">
      <alignment shrinkToFit="1" readingOrder="1"/>
      <protection locked="0"/>
    </xf>
    <xf numFmtId="0" fontId="13" fillId="0" borderId="5" xfId="0" applyFont="1" applyFill="1" applyBorder="1" applyAlignment="1">
      <alignment horizontal="center" shrinkToFit="1"/>
    </xf>
    <xf numFmtId="0" fontId="16" fillId="0" borderId="5" xfId="0" applyFont="1" applyBorder="1" applyAlignment="1">
      <alignment shrinkToFit="1"/>
    </xf>
    <xf numFmtId="0" fontId="13" fillId="0" borderId="5" xfId="0" applyFont="1" applyFill="1" applyBorder="1" applyAlignment="1">
      <alignment shrinkToFit="1"/>
    </xf>
    <xf numFmtId="43" fontId="17" fillId="0" borderId="0" xfId="1" applyFont="1" applyBorder="1" applyAlignment="1">
      <alignment shrinkToFit="1"/>
    </xf>
    <xf numFmtId="43" fontId="17" fillId="0" borderId="12" xfId="1" applyFont="1" applyBorder="1" applyAlignment="1">
      <alignment horizontal="center" shrinkToFit="1"/>
    </xf>
    <xf numFmtId="43" fontId="2" fillId="0" borderId="14" xfId="1" applyNumberFormat="1" applyFont="1" applyBorder="1" applyAlignment="1">
      <alignment horizontal="center" shrinkToFit="1"/>
    </xf>
    <xf numFmtId="43" fontId="13" fillId="0" borderId="5" xfId="1" applyFont="1" applyFill="1" applyBorder="1" applyAlignment="1" applyProtection="1">
      <alignment shrinkToFit="1" readingOrder="1"/>
      <protection locked="0"/>
    </xf>
    <xf numFmtId="43" fontId="13" fillId="0" borderId="5" xfId="1" applyFont="1" applyBorder="1" applyAlignment="1" applyProtection="1">
      <alignment horizontal="right" shrinkToFit="1" readingOrder="1"/>
      <protection locked="0"/>
    </xf>
    <xf numFmtId="189" fontId="13" fillId="0" borderId="5" xfId="0" applyNumberFormat="1" applyFont="1" applyFill="1" applyBorder="1" applyAlignment="1">
      <alignment horizontal="center" shrinkToFit="1"/>
    </xf>
    <xf numFmtId="0" fontId="2" fillId="0" borderId="10" xfId="0" applyFont="1" applyBorder="1"/>
    <xf numFmtId="0" fontId="2" fillId="0" borderId="0" xfId="0" applyFont="1" applyBorder="1" applyAlignment="1">
      <alignment shrinkToFit="1"/>
    </xf>
    <xf numFmtId="4" fontId="2" fillId="0" borderId="5" xfId="0" applyNumberFormat="1" applyFont="1" applyBorder="1" applyAlignment="1">
      <alignment horizontal="right" vertical="top" shrinkToFit="1"/>
    </xf>
    <xf numFmtId="0" fontId="3" fillId="0" borderId="9" xfId="0" applyFont="1" applyBorder="1" applyAlignment="1">
      <alignment horizontal="left" vertical="top" shrinkToFit="1"/>
    </xf>
    <xf numFmtId="0" fontId="2" fillId="0" borderId="14" xfId="0" applyFont="1" applyBorder="1" applyAlignment="1">
      <alignment horizontal="left" vertical="top" shrinkToFit="1"/>
    </xf>
    <xf numFmtId="0" fontId="2" fillId="0" borderId="5" xfId="0" applyFont="1" applyBorder="1" applyAlignment="1">
      <alignment horizontal="left" vertical="top" shrinkToFit="1"/>
    </xf>
    <xf numFmtId="0" fontId="2" fillId="0" borderId="12" xfId="0" applyFont="1" applyBorder="1" applyAlignment="1">
      <alignment horizontal="left" vertical="top" shrinkToFit="1"/>
    </xf>
    <xf numFmtId="0" fontId="6" fillId="0" borderId="0" xfId="0" applyFont="1" applyBorder="1" applyAlignment="1">
      <alignment horizontal="center" vertical="top" shrinkToFit="1"/>
    </xf>
    <xf numFmtId="0" fontId="2" fillId="0" borderId="0" xfId="0" applyFont="1" applyBorder="1" applyAlignment="1">
      <alignment vertical="top" shrinkToFit="1"/>
    </xf>
    <xf numFmtId="0" fontId="2" fillId="0" borderId="0" xfId="0" applyFont="1" applyBorder="1" applyAlignment="1">
      <alignment horizontal="center" vertical="top" shrinkToFit="1"/>
    </xf>
    <xf numFmtId="0" fontId="2" fillId="0" borderId="0" xfId="0" applyFont="1" applyBorder="1" applyAlignment="1">
      <alignment horizontal="left" vertical="top" shrinkToFit="1"/>
    </xf>
    <xf numFmtId="43" fontId="6" fillId="0" borderId="0" xfId="1" applyNumberFormat="1" applyFont="1" applyBorder="1" applyAlignment="1">
      <alignment horizontal="right" vertical="top" shrinkToFit="1"/>
    </xf>
    <xf numFmtId="43" fontId="6" fillId="0" borderId="0" xfId="1" applyNumberFormat="1" applyFont="1" applyBorder="1" applyAlignment="1">
      <alignment horizontal="right" shrinkToFit="1"/>
    </xf>
    <xf numFmtId="43" fontId="17" fillId="0" borderId="0" xfId="1" applyFont="1" applyAlignment="1">
      <alignment horizontal="center" shrinkToFit="1"/>
    </xf>
    <xf numFmtId="0" fontId="30" fillId="0" borderId="0" xfId="0" applyFont="1" applyFill="1" applyBorder="1" applyAlignment="1" applyProtection="1">
      <alignment horizontal="center" wrapText="1" readingOrder="1"/>
      <protection locked="0"/>
    </xf>
    <xf numFmtId="0" fontId="2" fillId="0" borderId="0" xfId="0" applyFont="1" applyBorder="1" applyAlignment="1">
      <alignment horizontal="center" shrinkToFit="1"/>
    </xf>
    <xf numFmtId="4" fontId="2" fillId="0" borderId="0" xfId="0" applyNumberFormat="1" applyFont="1" applyBorder="1" applyAlignment="1">
      <alignment horizontal="right" shrinkToFit="1"/>
    </xf>
    <xf numFmtId="0" fontId="7" fillId="0" borderId="14" xfId="0" applyFont="1" applyBorder="1" applyAlignment="1">
      <alignment horizontal="center" vertical="top" shrinkToFit="1"/>
    </xf>
    <xf numFmtId="0" fontId="3" fillId="0" borderId="14" xfId="0" applyFont="1" applyBorder="1" applyAlignment="1">
      <alignment horizontal="right" vertical="top" shrinkToFit="1"/>
    </xf>
    <xf numFmtId="0" fontId="3" fillId="0" borderId="14" xfId="0" applyFont="1" applyBorder="1" applyAlignment="1">
      <alignment horizontal="center" vertical="top" shrinkToFit="1"/>
    </xf>
    <xf numFmtId="0" fontId="3" fillId="0" borderId="14" xfId="0" applyFont="1" applyBorder="1" applyAlignment="1">
      <alignment shrinkToFit="1"/>
    </xf>
    <xf numFmtId="0" fontId="7" fillId="0" borderId="5" xfId="0" applyFont="1" applyBorder="1" applyAlignment="1">
      <alignment horizontal="center" vertical="top" shrinkToFit="1"/>
    </xf>
    <xf numFmtId="0" fontId="3" fillId="0" borderId="5" xfId="0" applyFont="1" applyBorder="1" applyAlignment="1">
      <alignment horizontal="right" vertical="top" shrinkToFit="1"/>
    </xf>
    <xf numFmtId="0" fontId="3" fillId="0" borderId="5" xfId="0" applyFont="1" applyBorder="1" applyAlignment="1">
      <alignment horizontal="center" vertical="top" shrinkToFit="1"/>
    </xf>
    <xf numFmtId="0" fontId="3" fillId="0" borderId="5" xfId="0" applyFont="1" applyBorder="1" applyAlignment="1">
      <alignment shrinkToFit="1"/>
    </xf>
    <xf numFmtId="0" fontId="3" fillId="0" borderId="12" xfId="0" applyFont="1" applyBorder="1" applyAlignment="1">
      <alignment horizontal="center" vertical="top" shrinkToFit="1"/>
    </xf>
    <xf numFmtId="0" fontId="12" fillId="0" borderId="1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right" vertical="center" shrinkToFit="1"/>
    </xf>
    <xf numFmtId="43" fontId="2" fillId="0" borderId="5" xfId="1" applyNumberFormat="1" applyFont="1" applyBorder="1" applyAlignment="1">
      <alignment horizontal="right" vertical="top" shrinkToFit="1"/>
    </xf>
    <xf numFmtId="43" fontId="2" fillId="0" borderId="14" xfId="1" applyNumberFormat="1" applyFont="1" applyBorder="1" applyAlignment="1">
      <alignment horizontal="right" vertical="top" shrinkToFit="1"/>
    </xf>
    <xf numFmtId="43" fontId="3" fillId="0" borderId="14" xfId="1" applyNumberFormat="1" applyFont="1" applyBorder="1" applyAlignment="1">
      <alignment horizontal="right" vertical="top" shrinkToFit="1"/>
    </xf>
    <xf numFmtId="43" fontId="2" fillId="0" borderId="8" xfId="1" applyNumberFormat="1" applyFont="1" applyBorder="1" applyAlignment="1">
      <alignment horizontal="right" shrinkToFit="1"/>
    </xf>
    <xf numFmtId="43" fontId="2" fillId="0" borderId="5" xfId="1" applyNumberFormat="1" applyFont="1" applyBorder="1" applyAlignment="1">
      <alignment horizontal="right" shrinkToFit="1"/>
    </xf>
    <xf numFmtId="43" fontId="3" fillId="0" borderId="14" xfId="1" applyNumberFormat="1" applyFont="1" applyBorder="1" applyAlignment="1">
      <alignment horizontal="right" shrinkToFit="1"/>
    </xf>
    <xf numFmtId="43" fontId="2" fillId="0" borderId="8" xfId="1" applyNumberFormat="1" applyFont="1" applyBorder="1" applyAlignment="1">
      <alignment horizontal="right" vertical="top" shrinkToFit="1"/>
    </xf>
    <xf numFmtId="43" fontId="3" fillId="0" borderId="8" xfId="1" applyNumberFormat="1" applyFont="1" applyBorder="1" applyAlignment="1">
      <alignment horizontal="right" vertical="top" shrinkToFit="1"/>
    </xf>
    <xf numFmtId="43" fontId="2" fillId="0" borderId="12" xfId="1" applyNumberFormat="1" applyFont="1" applyBorder="1" applyAlignment="1">
      <alignment horizontal="right" vertical="top" shrinkToFit="1"/>
    </xf>
    <xf numFmtId="43" fontId="3" fillId="0" borderId="5" xfId="1" applyNumberFormat="1" applyFont="1" applyBorder="1" applyAlignment="1">
      <alignment horizontal="right" vertical="top" shrinkToFit="1"/>
    </xf>
    <xf numFmtId="43" fontId="3" fillId="0" borderId="8" xfId="1" applyNumberFormat="1" applyFont="1" applyBorder="1" applyAlignment="1">
      <alignment horizontal="right" shrinkToFit="1"/>
    </xf>
    <xf numFmtId="4" fontId="2" fillId="0" borderId="0" xfId="0" applyNumberFormat="1" applyFont="1" applyBorder="1" applyAlignment="1">
      <alignment horizontal="right" vertical="top" shrinkToFit="1"/>
    </xf>
    <xf numFmtId="4" fontId="3" fillId="0" borderId="14" xfId="0" applyNumberFormat="1" applyFont="1" applyBorder="1" applyAlignment="1">
      <alignment horizontal="right" vertical="top" shrinkToFit="1"/>
    </xf>
    <xf numFmtId="4" fontId="3" fillId="0" borderId="3" xfId="0" applyNumberFormat="1" applyFont="1" applyBorder="1" applyAlignment="1">
      <alignment horizontal="right" vertical="top" shrinkToFit="1"/>
    </xf>
    <xf numFmtId="0" fontId="7" fillId="0" borderId="7" xfId="0" applyFont="1" applyBorder="1" applyAlignment="1">
      <alignment vertical="top" shrinkToFit="1"/>
    </xf>
    <xf numFmtId="0" fontId="7" fillId="0" borderId="17" xfId="0" applyFont="1" applyBorder="1" applyAlignment="1">
      <alignment horizontal="right" vertical="top" shrinkToFit="1"/>
    </xf>
    <xf numFmtId="0" fontId="7" fillId="0" borderId="0" xfId="0" applyFont="1" applyAlignment="1">
      <alignment horizontal="right" vertical="top" shrinkToFit="1"/>
    </xf>
    <xf numFmtId="0" fontId="7" fillId="0" borderId="0" xfId="0" applyFont="1" applyBorder="1" applyAlignment="1">
      <alignment horizontal="center" vertical="top" shrinkToFit="1"/>
    </xf>
    <xf numFmtId="0" fontId="7" fillId="0" borderId="0" xfId="0" applyFont="1" applyBorder="1" applyAlignment="1">
      <alignment horizontal="right" vertical="top" shrinkToFit="1"/>
    </xf>
    <xf numFmtId="4" fontId="3" fillId="0" borderId="0" xfId="0" applyNumberFormat="1" applyFont="1" applyBorder="1" applyAlignment="1">
      <alignment horizontal="right" vertical="top" shrinkToFit="1"/>
    </xf>
    <xf numFmtId="0" fontId="3" fillId="0" borderId="0" xfId="0" applyFont="1" applyBorder="1" applyAlignment="1">
      <alignment shrinkToFit="1"/>
    </xf>
    <xf numFmtId="0" fontId="3" fillId="0" borderId="0" xfId="0" applyFont="1" applyBorder="1" applyAlignment="1">
      <alignment horizontal="center" vertical="top" shrinkToFit="1"/>
    </xf>
    <xf numFmtId="0" fontId="7" fillId="0" borderId="5" xfId="0" applyFont="1" applyBorder="1" applyAlignment="1">
      <alignment horizontal="right" vertical="top" shrinkToFit="1"/>
    </xf>
    <xf numFmtId="4" fontId="3" fillId="0" borderId="5" xfId="0" applyNumberFormat="1" applyFont="1" applyBorder="1" applyAlignment="1">
      <alignment horizontal="right" vertical="top" shrinkToFit="1"/>
    </xf>
    <xf numFmtId="43" fontId="2" fillId="0" borderId="0" xfId="1" applyFont="1" applyAlignment="1">
      <alignment horizontal="left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2" borderId="5" xfId="0" applyFont="1" applyFill="1" applyBorder="1" applyAlignment="1">
      <alignment horizontal="center" vertical="center"/>
    </xf>
    <xf numFmtId="43" fontId="17" fillId="2" borderId="5" xfId="1" applyFont="1" applyFill="1" applyBorder="1" applyAlignment="1">
      <alignment horizontal="center"/>
    </xf>
    <xf numFmtId="43" fontId="17" fillId="2" borderId="5" xfId="1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wrapText="1" readingOrder="1"/>
    </xf>
    <xf numFmtId="0" fontId="6" fillId="0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horizontal="center" vertical="center" wrapText="1" readingOrder="1"/>
    </xf>
    <xf numFmtId="0" fontId="7" fillId="0" borderId="0" xfId="2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left" vertical="center" wrapText="1" readingOrder="1"/>
    </xf>
    <xf numFmtId="0" fontId="2" fillId="0" borderId="0" xfId="0" applyFont="1" applyAlignment="1">
      <alignment horizontal="left" shrinkToFit="1"/>
    </xf>
    <xf numFmtId="0" fontId="3" fillId="2" borderId="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43" fontId="3" fillId="0" borderId="5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shrinkToFit="1"/>
    </xf>
    <xf numFmtId="0" fontId="3" fillId="0" borderId="25" xfId="0" applyFont="1" applyFill="1" applyBorder="1" applyAlignment="1">
      <alignment horizontal="center" shrinkToFit="1"/>
    </xf>
    <xf numFmtId="0" fontId="3" fillId="0" borderId="15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vertical="center"/>
    </xf>
    <xf numFmtId="43" fontId="3" fillId="0" borderId="5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shrinkToFit="1"/>
    </xf>
    <xf numFmtId="0" fontId="2" fillId="0" borderId="7" xfId="0" applyFont="1" applyBorder="1" applyAlignment="1">
      <alignment horizontal="left" shrinkToFit="1"/>
    </xf>
    <xf numFmtId="0" fontId="2" fillId="0" borderId="8" xfId="0" applyFont="1" applyBorder="1" applyAlignment="1">
      <alignment horizontal="left" shrinkToFit="1"/>
    </xf>
    <xf numFmtId="0" fontId="2" fillId="0" borderId="9" xfId="0" applyFont="1" applyBorder="1" applyAlignment="1">
      <alignment horizontal="left" shrinkToFit="1"/>
    </xf>
    <xf numFmtId="49" fontId="3" fillId="2" borderId="5" xfId="1" applyNumberFormat="1" applyFont="1" applyFill="1" applyBorder="1" applyAlignment="1">
      <alignment horizontal="center" shrinkToFit="1"/>
    </xf>
    <xf numFmtId="43" fontId="3" fillId="2" borderId="5" xfId="1" applyFont="1" applyFill="1" applyBorder="1" applyAlignment="1">
      <alignment horizontal="center" shrinkToFit="1"/>
    </xf>
    <xf numFmtId="0" fontId="19" fillId="0" borderId="0" xfId="0" applyFont="1" applyAlignment="1">
      <alignment horizontal="center"/>
    </xf>
    <xf numFmtId="0" fontId="33" fillId="2" borderId="23" xfId="0" applyFont="1" applyFill="1" applyBorder="1" applyAlignment="1">
      <alignment horizontal="center" shrinkToFit="1"/>
    </xf>
    <xf numFmtId="0" fontId="33" fillId="2" borderId="24" xfId="0" applyFont="1" applyFill="1" applyBorder="1" applyAlignment="1">
      <alignment horizontal="center" shrinkToFit="1"/>
    </xf>
    <xf numFmtId="0" fontId="19" fillId="2" borderId="25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9" fillId="2" borderId="15" xfId="0" applyFont="1" applyFill="1" applyBorder="1" applyAlignment="1">
      <alignment horizontal="center"/>
    </xf>
    <xf numFmtId="0" fontId="19" fillId="2" borderId="12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shrinkToFit="1"/>
    </xf>
    <xf numFmtId="0" fontId="19" fillId="2" borderId="3" xfId="0" applyFont="1" applyFill="1" applyBorder="1" applyAlignment="1">
      <alignment horizontal="center" shrinkToFit="1"/>
    </xf>
    <xf numFmtId="0" fontId="19" fillId="2" borderId="5" xfId="0" applyFont="1" applyFill="1" applyBorder="1" applyAlignment="1">
      <alignment horizontal="center" vertical="center" shrinkToFit="1"/>
    </xf>
    <xf numFmtId="0" fontId="19" fillId="2" borderId="25" xfId="0" applyFont="1" applyFill="1" applyBorder="1" applyAlignment="1">
      <alignment horizontal="center" shrinkToFit="1"/>
    </xf>
    <xf numFmtId="0" fontId="19" fillId="2" borderId="4" xfId="0" applyFont="1" applyFill="1" applyBorder="1" applyAlignment="1">
      <alignment horizontal="center" shrinkToFit="1"/>
    </xf>
    <xf numFmtId="0" fontId="19" fillId="2" borderId="15" xfId="0" applyFont="1" applyFill="1" applyBorder="1" applyAlignment="1">
      <alignment horizontal="center" shrinkToFit="1"/>
    </xf>
    <xf numFmtId="0" fontId="19" fillId="2" borderId="23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 vertical="center"/>
    </xf>
    <xf numFmtId="43" fontId="13" fillId="0" borderId="0" xfId="1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25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15" xfId="0" applyFont="1" applyBorder="1" applyAlignment="1">
      <alignment horizontal="center" shrinkToFit="1"/>
    </xf>
    <xf numFmtId="0" fontId="17" fillId="0" borderId="0" xfId="0" applyFont="1" applyAlignment="1">
      <alignment horizontal="center"/>
    </xf>
    <xf numFmtId="0" fontId="15" fillId="0" borderId="25" xfId="0" applyFont="1" applyBorder="1" applyAlignment="1">
      <alignment horizontal="center" shrinkToFit="1"/>
    </xf>
    <xf numFmtId="0" fontId="15" fillId="0" borderId="4" xfId="0" applyFont="1" applyBorder="1" applyAlignment="1">
      <alignment horizontal="center" shrinkToFit="1"/>
    </xf>
    <xf numFmtId="0" fontId="14" fillId="0" borderId="2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7" fillId="0" borderId="2" xfId="0" applyFont="1" applyBorder="1" applyAlignment="1">
      <alignment horizontal="center" vertical="top" shrinkToFit="1"/>
    </xf>
    <xf numFmtId="0" fontId="6" fillId="0" borderId="4" xfId="0" applyFont="1" applyBorder="1" applyAlignment="1">
      <alignment horizontal="center" vertical="top" shrinkToFit="1"/>
    </xf>
    <xf numFmtId="0" fontId="3" fillId="0" borderId="0" xfId="0" applyFont="1" applyAlignment="1">
      <alignment horizontal="center" shrinkToFit="1"/>
    </xf>
    <xf numFmtId="0" fontId="7" fillId="0" borderId="0" xfId="0" applyFont="1" applyBorder="1" applyAlignment="1">
      <alignment horizontal="center" shrinkToFit="1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zoomScaleNormal="100" zoomScaleSheetLayoutView="100" workbookViewId="0">
      <selection activeCell="G20" sqref="G20"/>
    </sheetView>
  </sheetViews>
  <sheetFormatPr defaultRowHeight="21" x14ac:dyDescent="0.35"/>
  <cols>
    <col min="1" max="1" width="4.5" style="1" customWidth="1"/>
    <col min="2" max="2" width="4" style="1" customWidth="1"/>
    <col min="3" max="3" width="26.75" style="1" bestFit="1" customWidth="1"/>
    <col min="4" max="4" width="3.125" style="1" customWidth="1"/>
    <col min="5" max="5" width="8.125" style="3" customWidth="1"/>
    <col min="6" max="6" width="2.875" style="1" customWidth="1"/>
    <col min="7" max="7" width="14.625" style="137" customWidth="1"/>
    <col min="8" max="8" width="3.25" style="5" customWidth="1"/>
    <col min="9" max="9" width="14.625" style="4" customWidth="1"/>
    <col min="10" max="16384" width="9" style="1"/>
  </cols>
  <sheetData>
    <row r="1" spans="1:9" x14ac:dyDescent="0.35">
      <c r="A1" s="621" t="s">
        <v>224</v>
      </c>
      <c r="B1" s="621"/>
      <c r="C1" s="621"/>
      <c r="D1" s="621"/>
      <c r="E1" s="621"/>
      <c r="F1" s="621"/>
      <c r="G1" s="621"/>
      <c r="H1" s="621"/>
      <c r="I1" s="621"/>
    </row>
    <row r="2" spans="1:9" x14ac:dyDescent="0.35">
      <c r="A2" s="621" t="s">
        <v>0</v>
      </c>
      <c r="B2" s="621"/>
      <c r="C2" s="621"/>
      <c r="D2" s="621"/>
      <c r="E2" s="621"/>
      <c r="F2" s="621"/>
      <c r="G2" s="621"/>
      <c r="H2" s="621"/>
      <c r="I2" s="621"/>
    </row>
    <row r="3" spans="1:9" x14ac:dyDescent="0.35">
      <c r="A3" s="621" t="s">
        <v>376</v>
      </c>
      <c r="B3" s="621"/>
      <c r="C3" s="621"/>
      <c r="D3" s="621"/>
      <c r="E3" s="621"/>
      <c r="F3" s="621"/>
      <c r="G3" s="621"/>
      <c r="H3" s="621"/>
      <c r="I3" s="621"/>
    </row>
    <row r="4" spans="1:9" x14ac:dyDescent="0.35">
      <c r="A4" s="2"/>
      <c r="B4" s="2"/>
      <c r="C4" s="2"/>
      <c r="D4" s="2"/>
      <c r="E4" s="10" t="s">
        <v>15</v>
      </c>
      <c r="F4" s="2"/>
      <c r="G4" s="12" t="s">
        <v>378</v>
      </c>
      <c r="H4" s="13"/>
      <c r="I4" s="12" t="s">
        <v>377</v>
      </c>
    </row>
    <row r="5" spans="1:9" ht="21.75" thickBot="1" x14ac:dyDescent="0.4">
      <c r="A5" s="2" t="s">
        <v>1</v>
      </c>
      <c r="B5" s="2"/>
      <c r="E5" s="3">
        <v>2</v>
      </c>
      <c r="G5" s="245">
        <f>เหตุ2!C33</f>
        <v>46503471.140000001</v>
      </c>
      <c r="H5" s="246"/>
      <c r="I5" s="245">
        <v>46135299.079999998</v>
      </c>
    </row>
    <row r="6" spans="1:9" ht="21.75" thickTop="1" x14ac:dyDescent="0.35">
      <c r="A6" s="2" t="s">
        <v>2</v>
      </c>
      <c r="B6" s="2"/>
      <c r="G6" s="247"/>
      <c r="H6" s="248"/>
      <c r="I6" s="247"/>
    </row>
    <row r="7" spans="1:9" x14ac:dyDescent="0.35">
      <c r="A7" s="2"/>
      <c r="B7" s="2" t="s">
        <v>3</v>
      </c>
      <c r="G7" s="247"/>
      <c r="H7" s="248"/>
      <c r="I7" s="247"/>
    </row>
    <row r="8" spans="1:9" x14ac:dyDescent="0.35">
      <c r="C8" s="96" t="s">
        <v>4</v>
      </c>
      <c r="E8" s="3">
        <v>3</v>
      </c>
      <c r="G8" s="247">
        <f>เหตุ3!E20</f>
        <v>35533989.960000001</v>
      </c>
      <c r="H8" s="248"/>
      <c r="I8" s="247">
        <f>เหตุ3!G20</f>
        <v>30458680.969999999</v>
      </c>
    </row>
    <row r="9" spans="1:9" x14ac:dyDescent="0.35">
      <c r="C9" s="96" t="s">
        <v>219</v>
      </c>
      <c r="E9" s="3">
        <v>4</v>
      </c>
      <c r="G9" s="247">
        <f>เหตุ4!E10</f>
        <v>3163011.73</v>
      </c>
      <c r="H9" s="248"/>
      <c r="I9" s="247">
        <f>เหตุ4!G10</f>
        <v>2739967.5</v>
      </c>
    </row>
    <row r="10" spans="1:9" x14ac:dyDescent="0.35">
      <c r="C10" s="96" t="s">
        <v>612</v>
      </c>
      <c r="E10" s="3">
        <v>5</v>
      </c>
      <c r="G10" s="252">
        <f>เหตุ5!D10</f>
        <v>52400</v>
      </c>
      <c r="H10" s="248"/>
      <c r="I10" s="252">
        <v>0</v>
      </c>
    </row>
    <row r="11" spans="1:9" x14ac:dyDescent="0.35">
      <c r="C11" s="96" t="s">
        <v>5</v>
      </c>
      <c r="E11" s="3">
        <v>6</v>
      </c>
      <c r="G11" s="247">
        <f>เหตุ6!F13</f>
        <v>26820000</v>
      </c>
      <c r="H11" s="248"/>
      <c r="I11" s="247">
        <f>เหตุ6!H13</f>
        <v>0</v>
      </c>
    </row>
    <row r="12" spans="1:9" x14ac:dyDescent="0.35">
      <c r="C12" s="96" t="s">
        <v>614</v>
      </c>
      <c r="E12" s="3">
        <v>7</v>
      </c>
      <c r="G12" s="247">
        <f>เหตุ7!F9</f>
        <v>110000</v>
      </c>
      <c r="H12" s="248"/>
      <c r="I12" s="247"/>
    </row>
    <row r="13" spans="1:9" x14ac:dyDescent="0.35">
      <c r="C13" s="96" t="s">
        <v>6</v>
      </c>
      <c r="E13" s="3">
        <v>8</v>
      </c>
      <c r="G13" s="247">
        <f>เหตุ8!D20</f>
        <v>16777.95</v>
      </c>
      <c r="H13" s="248"/>
      <c r="I13" s="247">
        <v>7404.3</v>
      </c>
    </row>
    <row r="14" spans="1:9" x14ac:dyDescent="0.35">
      <c r="C14" s="96" t="s">
        <v>7</v>
      </c>
      <c r="E14" s="3">
        <v>9</v>
      </c>
      <c r="G14" s="247">
        <f>เหตุ9!C28</f>
        <v>640199.18000000005</v>
      </c>
      <c r="H14" s="248"/>
      <c r="I14" s="247">
        <v>640199.18000000005</v>
      </c>
    </row>
    <row r="15" spans="1:9" x14ac:dyDescent="0.35">
      <c r="C15" s="96" t="s">
        <v>8</v>
      </c>
      <c r="E15" s="3">
        <v>10</v>
      </c>
      <c r="G15" s="247">
        <f>เหตุ10!F13</f>
        <v>30000</v>
      </c>
      <c r="H15" s="248"/>
      <c r="I15" s="247">
        <f>เหตุ10!H13</f>
        <v>30000</v>
      </c>
    </row>
    <row r="16" spans="1:9" x14ac:dyDescent="0.35">
      <c r="B16" s="2"/>
      <c r="C16" s="2" t="s">
        <v>9</v>
      </c>
      <c r="G16" s="250">
        <f>SUM(G8:G15)</f>
        <v>66366378.82</v>
      </c>
      <c r="H16" s="246"/>
      <c r="I16" s="250">
        <f>SUM(I8:I15)</f>
        <v>33876251.950000003</v>
      </c>
    </row>
    <row r="17" spans="1:9" x14ac:dyDescent="0.35">
      <c r="B17" s="2" t="s">
        <v>10</v>
      </c>
      <c r="C17" s="2"/>
      <c r="G17" s="247"/>
      <c r="H17" s="248"/>
      <c r="I17" s="247"/>
    </row>
    <row r="18" spans="1:9" x14ac:dyDescent="0.35">
      <c r="C18" s="1" t="s">
        <v>11</v>
      </c>
      <c r="G18" s="253">
        <v>10213300</v>
      </c>
      <c r="H18" s="248"/>
      <c r="I18" s="253">
        <v>10213300</v>
      </c>
    </row>
    <row r="19" spans="1:9" x14ac:dyDescent="0.35">
      <c r="A19" s="2"/>
      <c r="B19" s="2"/>
      <c r="C19" s="2" t="s">
        <v>12</v>
      </c>
      <c r="G19" s="254">
        <f>SUM(G18:G18)</f>
        <v>10213300</v>
      </c>
      <c r="H19" s="246"/>
      <c r="I19" s="254">
        <f>SUM(I18:I18)</f>
        <v>10213300</v>
      </c>
    </row>
    <row r="20" spans="1:9" ht="21.75" thickBot="1" x14ac:dyDescent="0.4">
      <c r="A20" s="2" t="s">
        <v>13</v>
      </c>
      <c r="B20" s="2"/>
      <c r="C20" s="2"/>
      <c r="G20" s="245">
        <f>SUM(G16,G19)</f>
        <v>76579678.819999993</v>
      </c>
      <c r="H20" s="246"/>
      <c r="I20" s="245">
        <f>SUM(I16,I19)</f>
        <v>44089551.950000003</v>
      </c>
    </row>
    <row r="21" spans="1:9" ht="21.75" thickTop="1" x14ac:dyDescent="0.35"/>
    <row r="22" spans="1:9" x14ac:dyDescent="0.35">
      <c r="A22" s="2" t="s">
        <v>14</v>
      </c>
    </row>
    <row r="23" spans="1:9" x14ac:dyDescent="0.35">
      <c r="A23" s="2"/>
    </row>
    <row r="24" spans="1:9" x14ac:dyDescent="0.35">
      <c r="A24" s="2"/>
    </row>
    <row r="25" spans="1:9" x14ac:dyDescent="0.35">
      <c r="A25" s="2"/>
    </row>
    <row r="26" spans="1:9" x14ac:dyDescent="0.35">
      <c r="A26" s="2"/>
    </row>
    <row r="27" spans="1:9" x14ac:dyDescent="0.35">
      <c r="A27" s="2"/>
    </row>
    <row r="28" spans="1:9" x14ac:dyDescent="0.35">
      <c r="A28" s="2"/>
    </row>
    <row r="35" spans="1:9" x14ac:dyDescent="0.35">
      <c r="A35" s="621" t="str">
        <f>A1</f>
        <v>เทศบาลตำบลนาดอกคำ อำเภอนาด้วง  จังหวัดเลย</v>
      </c>
      <c r="B35" s="621"/>
      <c r="C35" s="621"/>
      <c r="D35" s="621"/>
      <c r="E35" s="621"/>
      <c r="F35" s="621"/>
      <c r="G35" s="621"/>
      <c r="H35" s="621"/>
      <c r="I35" s="621"/>
    </row>
    <row r="36" spans="1:9" x14ac:dyDescent="0.35">
      <c r="A36" s="621" t="s">
        <v>0</v>
      </c>
      <c r="B36" s="621"/>
      <c r="C36" s="621"/>
      <c r="D36" s="621"/>
      <c r="E36" s="621"/>
      <c r="F36" s="621"/>
      <c r="G36" s="621"/>
      <c r="H36" s="621"/>
      <c r="I36" s="621"/>
    </row>
    <row r="37" spans="1:9" x14ac:dyDescent="0.35">
      <c r="A37" s="621" t="s">
        <v>376</v>
      </c>
      <c r="B37" s="621"/>
      <c r="C37" s="621"/>
      <c r="D37" s="621"/>
      <c r="E37" s="621"/>
      <c r="F37" s="621"/>
      <c r="G37" s="621"/>
      <c r="H37" s="621"/>
      <c r="I37" s="621"/>
    </row>
    <row r="38" spans="1:9" x14ac:dyDescent="0.35">
      <c r="A38" s="2"/>
      <c r="B38" s="2"/>
      <c r="C38" s="2"/>
      <c r="D38" s="2"/>
      <c r="E38" s="10" t="s">
        <v>15</v>
      </c>
      <c r="F38" s="2"/>
      <c r="G38" s="147" t="s">
        <v>378</v>
      </c>
      <c r="H38" s="244"/>
      <c r="I38" s="147" t="s">
        <v>377</v>
      </c>
    </row>
    <row r="39" spans="1:9" ht="21.75" thickBot="1" x14ac:dyDescent="0.4">
      <c r="A39" s="2" t="s">
        <v>16</v>
      </c>
      <c r="B39" s="2"/>
      <c r="E39" s="3">
        <v>2</v>
      </c>
      <c r="G39" s="245">
        <f>เหตุ2!C33</f>
        <v>46503471.140000001</v>
      </c>
      <c r="H39" s="246"/>
      <c r="I39" s="245">
        <v>46135299.079999998</v>
      </c>
    </row>
    <row r="40" spans="1:9" ht="21.75" thickTop="1" x14ac:dyDescent="0.35">
      <c r="A40" s="2" t="s">
        <v>17</v>
      </c>
      <c r="B40" s="2"/>
      <c r="G40" s="247"/>
      <c r="H40" s="248"/>
      <c r="I40" s="247"/>
    </row>
    <row r="41" spans="1:9" x14ac:dyDescent="0.35">
      <c r="A41" s="2"/>
      <c r="B41" s="2" t="s">
        <v>18</v>
      </c>
      <c r="G41" s="247"/>
      <c r="H41" s="248"/>
      <c r="I41" s="247"/>
    </row>
    <row r="42" spans="1:9" x14ac:dyDescent="0.35">
      <c r="C42" s="96" t="s">
        <v>19</v>
      </c>
      <c r="E42" s="3">
        <v>11</v>
      </c>
      <c r="G42" s="247">
        <f>เหตุ11!L30</f>
        <v>28878720.920000002</v>
      </c>
      <c r="H42" s="248"/>
      <c r="I42" s="247">
        <v>2042661.84</v>
      </c>
    </row>
    <row r="43" spans="1:9" hidden="1" x14ac:dyDescent="0.35">
      <c r="C43" s="96" t="s">
        <v>20</v>
      </c>
      <c r="E43" s="3">
        <v>16</v>
      </c>
      <c r="G43" s="247" t="e">
        <f>#REF!</f>
        <v>#REF!</v>
      </c>
      <c r="H43" s="248"/>
      <c r="I43" s="247" t="e">
        <f>#REF!</f>
        <v>#REF!</v>
      </c>
    </row>
    <row r="44" spans="1:9" x14ac:dyDescent="0.35">
      <c r="C44" s="96" t="s">
        <v>21</v>
      </c>
      <c r="G44" s="247">
        <v>0</v>
      </c>
      <c r="H44" s="248"/>
      <c r="I44" s="247">
        <v>0</v>
      </c>
    </row>
    <row r="45" spans="1:9" x14ac:dyDescent="0.35">
      <c r="C45" s="96" t="s">
        <v>22</v>
      </c>
      <c r="E45" s="3">
        <v>12</v>
      </c>
      <c r="G45" s="247">
        <f>เหตุ12!C16</f>
        <v>1313372.51</v>
      </c>
      <c r="H45" s="248"/>
      <c r="I45" s="247">
        <v>1433847.15</v>
      </c>
    </row>
    <row r="46" spans="1:9" x14ac:dyDescent="0.35">
      <c r="C46" s="96" t="s">
        <v>23</v>
      </c>
      <c r="E46" s="3">
        <v>13</v>
      </c>
      <c r="G46" s="249">
        <f>เหตุ13!F11</f>
        <v>0</v>
      </c>
      <c r="H46" s="248"/>
      <c r="I46" s="249">
        <f>เหตุ13!H11</f>
        <v>0</v>
      </c>
    </row>
    <row r="47" spans="1:9" x14ac:dyDescent="0.35">
      <c r="C47" s="2" t="s">
        <v>24</v>
      </c>
      <c r="G47" s="250">
        <v>30192093.43</v>
      </c>
      <c r="H47" s="246"/>
      <c r="I47" s="250">
        <v>3476508.99</v>
      </c>
    </row>
    <row r="48" spans="1:9" x14ac:dyDescent="0.35">
      <c r="B48" s="2" t="s">
        <v>25</v>
      </c>
      <c r="G48" s="247"/>
      <c r="H48" s="248"/>
      <c r="I48" s="247"/>
    </row>
    <row r="49" spans="1:9" x14ac:dyDescent="0.35">
      <c r="C49" s="96" t="s">
        <v>26</v>
      </c>
      <c r="E49" s="3">
        <v>14</v>
      </c>
      <c r="G49" s="247">
        <f>เหตุ14!F12</f>
        <v>5483330.54</v>
      </c>
      <c r="H49" s="248"/>
      <c r="I49" s="247">
        <v>6486059.1399999997</v>
      </c>
    </row>
    <row r="50" spans="1:9" x14ac:dyDescent="0.35">
      <c r="B50" s="2" t="s">
        <v>27</v>
      </c>
      <c r="G50" s="250">
        <f>SUM(G49:G49)</f>
        <v>5483330.54</v>
      </c>
      <c r="H50" s="246"/>
      <c r="I50" s="250">
        <f>SUM(I49:I49)</f>
        <v>6486059.1399999997</v>
      </c>
    </row>
    <row r="51" spans="1:9" x14ac:dyDescent="0.35">
      <c r="B51" s="2" t="s">
        <v>187</v>
      </c>
      <c r="G51" s="250">
        <f>SUM(G47+G50)</f>
        <v>35675423.969999999</v>
      </c>
      <c r="H51" s="246"/>
      <c r="I51" s="250">
        <f>SUM(I47+I50)</f>
        <v>9962568.129999999</v>
      </c>
    </row>
    <row r="52" spans="1:9" x14ac:dyDescent="0.35">
      <c r="A52" s="2" t="s">
        <v>28</v>
      </c>
      <c r="G52" s="247"/>
      <c r="H52" s="248"/>
      <c r="I52" s="247"/>
    </row>
    <row r="53" spans="1:9" x14ac:dyDescent="0.35">
      <c r="B53" s="96" t="s">
        <v>28</v>
      </c>
      <c r="C53" s="96"/>
      <c r="E53" s="3">
        <v>15</v>
      </c>
      <c r="G53" s="247">
        <f>เหตุ15!E16</f>
        <v>27005666.120000005</v>
      </c>
      <c r="H53" s="248"/>
      <c r="I53" s="247">
        <v>21518320.850000001</v>
      </c>
    </row>
    <row r="54" spans="1:9" x14ac:dyDescent="0.35">
      <c r="B54" s="96" t="s">
        <v>29</v>
      </c>
      <c r="C54" s="96"/>
      <c r="G54" s="249">
        <v>13898588.73</v>
      </c>
      <c r="H54" s="248"/>
      <c r="I54" s="249">
        <v>12608662.970000001</v>
      </c>
    </row>
    <row r="55" spans="1:9" x14ac:dyDescent="0.35">
      <c r="A55" s="2"/>
      <c r="B55" s="2" t="s">
        <v>30</v>
      </c>
      <c r="G55" s="250">
        <f>SUM(G53:G54)</f>
        <v>40904254.850000009</v>
      </c>
      <c r="H55" s="246"/>
      <c r="I55" s="250">
        <f>SUM(I53:I54)</f>
        <v>34126983.82</v>
      </c>
    </row>
    <row r="56" spans="1:9" ht="21.75" thickBot="1" x14ac:dyDescent="0.4">
      <c r="A56" s="2" t="s">
        <v>31</v>
      </c>
      <c r="G56" s="251">
        <f>SUM(G51,G55)</f>
        <v>76579678.820000008</v>
      </c>
      <c r="H56" s="246"/>
      <c r="I56" s="251">
        <f>SUM(I51,I55)</f>
        <v>44089551.950000003</v>
      </c>
    </row>
    <row r="57" spans="1:9" ht="21.75" thickTop="1" x14ac:dyDescent="0.35"/>
    <row r="58" spans="1:9" x14ac:dyDescent="0.35">
      <c r="A58" s="2" t="s">
        <v>14</v>
      </c>
    </row>
    <row r="59" spans="1:9" x14ac:dyDescent="0.35">
      <c r="A59" s="2"/>
      <c r="G59" s="359"/>
    </row>
    <row r="60" spans="1:9" x14ac:dyDescent="0.35">
      <c r="A60" s="2"/>
      <c r="G60" s="359"/>
    </row>
    <row r="63" spans="1:9" x14ac:dyDescent="0.35">
      <c r="C63" s="1" t="s">
        <v>348</v>
      </c>
    </row>
    <row r="64" spans="1:9" x14ac:dyDescent="0.35">
      <c r="A64" s="71" t="s">
        <v>346</v>
      </c>
      <c r="B64" s="71"/>
      <c r="C64" s="71"/>
      <c r="D64" s="71"/>
      <c r="E64" s="71"/>
      <c r="F64" s="71"/>
      <c r="G64" s="620" t="s">
        <v>345</v>
      </c>
      <c r="H64" s="620"/>
      <c r="I64" s="620"/>
    </row>
    <row r="65" spans="1:9" x14ac:dyDescent="0.35">
      <c r="A65" s="71" t="s">
        <v>347</v>
      </c>
      <c r="B65" s="71"/>
      <c r="C65" s="71"/>
      <c r="D65" s="71"/>
      <c r="E65" s="71"/>
      <c r="F65" s="71"/>
      <c r="G65" s="620" t="s">
        <v>352</v>
      </c>
      <c r="H65" s="620"/>
      <c r="I65" s="620"/>
    </row>
  </sheetData>
  <mergeCells count="8">
    <mergeCell ref="G64:I64"/>
    <mergeCell ref="G65:I65"/>
    <mergeCell ref="A37:I37"/>
    <mergeCell ref="A1:I1"/>
    <mergeCell ref="A2:I2"/>
    <mergeCell ref="A3:I3"/>
    <mergeCell ref="A35:I35"/>
    <mergeCell ref="A36:I36"/>
  </mergeCells>
  <pageMargins left="0.78740157480314965" right="0.39370078740157483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opLeftCell="A10" workbookViewId="0">
      <selection activeCell="E15" sqref="E15"/>
    </sheetView>
  </sheetViews>
  <sheetFormatPr defaultRowHeight="21" x14ac:dyDescent="0.35"/>
  <cols>
    <col min="1" max="1" width="25.25" style="109" customWidth="1"/>
    <col min="2" max="2" width="40.875" style="109" customWidth="1"/>
    <col min="3" max="3" width="15.625" style="269" customWidth="1"/>
    <col min="4" max="16384" width="9" style="109"/>
  </cols>
  <sheetData>
    <row r="1" spans="1:8" s="20" customFormat="1" x14ac:dyDescent="0.35">
      <c r="A1" s="633" t="str">
        <f>งบแสดงฐานะ!A1</f>
        <v>เทศบาลตำบลนาดอกคำ อำเภอนาด้วง  จังหวัดเลย</v>
      </c>
      <c r="B1" s="633"/>
      <c r="C1" s="633"/>
      <c r="D1" s="24"/>
      <c r="E1" s="24"/>
      <c r="F1" s="24"/>
      <c r="G1" s="24"/>
      <c r="H1" s="24"/>
    </row>
    <row r="2" spans="1:8" s="20" customFormat="1" x14ac:dyDescent="0.35">
      <c r="A2" s="633" t="s">
        <v>33</v>
      </c>
      <c r="B2" s="633"/>
      <c r="C2" s="633"/>
      <c r="D2" s="24"/>
      <c r="E2" s="24"/>
      <c r="F2" s="24"/>
      <c r="G2" s="24"/>
      <c r="H2" s="24"/>
    </row>
    <row r="3" spans="1:8" s="20" customFormat="1" x14ac:dyDescent="0.35">
      <c r="A3" s="631" t="s">
        <v>367</v>
      </c>
      <c r="B3" s="631"/>
      <c r="C3" s="631"/>
      <c r="D3" s="25"/>
      <c r="E3" s="25"/>
      <c r="F3" s="25"/>
      <c r="G3" s="25"/>
      <c r="H3" s="25"/>
    </row>
    <row r="4" spans="1:8" s="20" customFormat="1" x14ac:dyDescent="0.35">
      <c r="A4" s="21" t="s">
        <v>361</v>
      </c>
      <c r="C4" s="19"/>
      <c r="D4" s="19"/>
      <c r="E4" s="23"/>
      <c r="F4" s="27"/>
      <c r="G4" s="27"/>
      <c r="H4" s="19"/>
    </row>
    <row r="5" spans="1:8" x14ac:dyDescent="0.35">
      <c r="A5" s="108" t="s">
        <v>378</v>
      </c>
    </row>
    <row r="6" spans="1:8" x14ac:dyDescent="0.35">
      <c r="A6" s="360" t="s">
        <v>63</v>
      </c>
      <c r="B6" s="360" t="s">
        <v>75</v>
      </c>
      <c r="C6" s="426" t="s">
        <v>53</v>
      </c>
    </row>
    <row r="7" spans="1:8" x14ac:dyDescent="0.35">
      <c r="A7" s="427" t="s">
        <v>260</v>
      </c>
      <c r="B7" s="427" t="s">
        <v>267</v>
      </c>
      <c r="C7" s="428">
        <v>100000</v>
      </c>
    </row>
    <row r="8" spans="1:8" x14ac:dyDescent="0.35">
      <c r="A8" s="427" t="s">
        <v>261</v>
      </c>
      <c r="B8" s="427" t="s">
        <v>268</v>
      </c>
      <c r="C8" s="428">
        <v>100000</v>
      </c>
    </row>
    <row r="9" spans="1:8" x14ac:dyDescent="0.35">
      <c r="A9" s="427" t="s">
        <v>262</v>
      </c>
      <c r="B9" s="427" t="s">
        <v>269</v>
      </c>
      <c r="C9" s="428">
        <v>30000</v>
      </c>
    </row>
    <row r="10" spans="1:8" x14ac:dyDescent="0.35">
      <c r="A10" s="427" t="s">
        <v>263</v>
      </c>
      <c r="B10" s="427" t="s">
        <v>270</v>
      </c>
      <c r="C10" s="428">
        <v>4470.41</v>
      </c>
    </row>
    <row r="11" spans="1:8" x14ac:dyDescent="0.35">
      <c r="A11" s="427" t="s">
        <v>259</v>
      </c>
      <c r="B11" s="427" t="s">
        <v>271</v>
      </c>
      <c r="C11" s="428">
        <v>100000</v>
      </c>
    </row>
    <row r="12" spans="1:8" x14ac:dyDescent="0.35">
      <c r="A12" s="427" t="s">
        <v>264</v>
      </c>
      <c r="B12" s="427" t="s">
        <v>272</v>
      </c>
      <c r="C12" s="428">
        <v>39150</v>
      </c>
    </row>
    <row r="13" spans="1:8" x14ac:dyDescent="0.35">
      <c r="A13" s="427" t="s">
        <v>265</v>
      </c>
      <c r="B13" s="427" t="s">
        <v>273</v>
      </c>
      <c r="C13" s="428">
        <v>100000</v>
      </c>
    </row>
    <row r="14" spans="1:8" x14ac:dyDescent="0.35">
      <c r="A14" s="427" t="s">
        <v>266</v>
      </c>
      <c r="B14" s="427" t="s">
        <v>274</v>
      </c>
      <c r="C14" s="428">
        <v>166578.76999999999</v>
      </c>
    </row>
    <row r="15" spans="1:8" x14ac:dyDescent="0.35">
      <c r="A15" s="639" t="s">
        <v>56</v>
      </c>
      <c r="B15" s="639"/>
      <c r="C15" s="429">
        <f>SUM(C7:C14)</f>
        <v>640199.18000000005</v>
      </c>
    </row>
    <row r="16" spans="1:8" x14ac:dyDescent="0.35">
      <c r="A16" s="118"/>
      <c r="B16" s="118"/>
      <c r="C16" s="430"/>
    </row>
    <row r="17" spans="1:3" x14ac:dyDescent="0.35">
      <c r="A17" s="118"/>
      <c r="B17" s="118"/>
      <c r="C17" s="430"/>
    </row>
    <row r="18" spans="1:3" x14ac:dyDescent="0.35">
      <c r="A18" s="108" t="s">
        <v>62</v>
      </c>
    </row>
    <row r="19" spans="1:3" x14ac:dyDescent="0.35">
      <c r="A19" s="360" t="s">
        <v>63</v>
      </c>
      <c r="B19" s="360" t="s">
        <v>75</v>
      </c>
      <c r="C19" s="426" t="s">
        <v>53</v>
      </c>
    </row>
    <row r="20" spans="1:3" x14ac:dyDescent="0.35">
      <c r="A20" s="427" t="s">
        <v>260</v>
      </c>
      <c r="B20" s="427" t="s">
        <v>267</v>
      </c>
      <c r="C20" s="428">
        <v>100000</v>
      </c>
    </row>
    <row r="21" spans="1:3" x14ac:dyDescent="0.35">
      <c r="A21" s="427" t="s">
        <v>261</v>
      </c>
      <c r="B21" s="427" t="s">
        <v>268</v>
      </c>
      <c r="C21" s="428">
        <v>100000</v>
      </c>
    </row>
    <row r="22" spans="1:3" x14ac:dyDescent="0.35">
      <c r="A22" s="427" t="s">
        <v>262</v>
      </c>
      <c r="B22" s="427" t="s">
        <v>269</v>
      </c>
      <c r="C22" s="428">
        <v>30000</v>
      </c>
    </row>
    <row r="23" spans="1:3" x14ac:dyDescent="0.35">
      <c r="A23" s="427" t="s">
        <v>263</v>
      </c>
      <c r="B23" s="427" t="s">
        <v>270</v>
      </c>
      <c r="C23" s="428">
        <v>4470.41</v>
      </c>
    </row>
    <row r="24" spans="1:3" x14ac:dyDescent="0.35">
      <c r="A24" s="427" t="s">
        <v>259</v>
      </c>
      <c r="B24" s="427" t="s">
        <v>271</v>
      </c>
      <c r="C24" s="428">
        <v>100000</v>
      </c>
    </row>
    <row r="25" spans="1:3" x14ac:dyDescent="0.35">
      <c r="A25" s="427" t="s">
        <v>264</v>
      </c>
      <c r="B25" s="427" t="s">
        <v>272</v>
      </c>
      <c r="C25" s="428">
        <v>39150</v>
      </c>
    </row>
    <row r="26" spans="1:3" x14ac:dyDescent="0.35">
      <c r="A26" s="427" t="s">
        <v>265</v>
      </c>
      <c r="B26" s="427" t="s">
        <v>273</v>
      </c>
      <c r="C26" s="428">
        <v>100000</v>
      </c>
    </row>
    <row r="27" spans="1:3" x14ac:dyDescent="0.35">
      <c r="A27" s="427" t="s">
        <v>266</v>
      </c>
      <c r="B27" s="427" t="s">
        <v>274</v>
      </c>
      <c r="C27" s="428">
        <v>166578.76999999999</v>
      </c>
    </row>
    <row r="28" spans="1:3" x14ac:dyDescent="0.35">
      <c r="A28" s="639" t="s">
        <v>56</v>
      </c>
      <c r="B28" s="639"/>
      <c r="C28" s="429">
        <f>SUM(C20:C27)</f>
        <v>640199.18000000005</v>
      </c>
    </row>
  </sheetData>
  <mergeCells count="5">
    <mergeCell ref="A28:B28"/>
    <mergeCell ref="A15:B15"/>
    <mergeCell ref="A1:C1"/>
    <mergeCell ref="A2:C2"/>
    <mergeCell ref="A3:C3"/>
  </mergeCells>
  <pageMargins left="0.78740157480314965" right="0.39370078740157483" top="0.78740157480314965" bottom="0.74803149606299213" header="0.31496062992125984" footer="0.31496062992125984"/>
  <pageSetup paperSize="9" orientation="portrait" verticalDpi="0" copies="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I8" sqref="I8"/>
    </sheetView>
  </sheetViews>
  <sheetFormatPr defaultRowHeight="21" x14ac:dyDescent="0.35"/>
  <cols>
    <col min="1" max="1" width="7.25" style="1" customWidth="1"/>
    <col min="2" max="2" width="5.375" style="1" customWidth="1"/>
    <col min="3" max="4" width="9" style="1"/>
    <col min="5" max="5" width="12.125" style="1" customWidth="1"/>
    <col min="6" max="6" width="15.625" style="4" customWidth="1"/>
    <col min="7" max="7" width="3.125" style="4" customWidth="1"/>
    <col min="8" max="8" width="15.625" style="4" customWidth="1"/>
    <col min="9" max="16384" width="9" style="1"/>
  </cols>
  <sheetData>
    <row r="1" spans="1:8" s="20" customFormat="1" x14ac:dyDescent="0.35">
      <c r="A1" s="633" t="str">
        <f>งบแสดงฐานะ!A1</f>
        <v>เทศบาลตำบลนาดอกคำ อำเภอนาด้วง  จังหวัดเลย</v>
      </c>
      <c r="B1" s="633"/>
      <c r="C1" s="633"/>
      <c r="D1" s="633"/>
      <c r="E1" s="633"/>
      <c r="F1" s="633"/>
      <c r="G1" s="633"/>
      <c r="H1" s="633"/>
    </row>
    <row r="2" spans="1:8" s="20" customFormat="1" x14ac:dyDescent="0.35">
      <c r="A2" s="633" t="s">
        <v>33</v>
      </c>
      <c r="B2" s="633"/>
      <c r="C2" s="633"/>
      <c r="D2" s="633"/>
      <c r="E2" s="633"/>
      <c r="F2" s="633"/>
      <c r="G2" s="633"/>
      <c r="H2" s="633"/>
    </row>
    <row r="3" spans="1:8" s="20" customFormat="1" x14ac:dyDescent="0.35">
      <c r="A3" s="631" t="s">
        <v>367</v>
      </c>
      <c r="B3" s="631"/>
      <c r="C3" s="631"/>
      <c r="D3" s="631"/>
      <c r="E3" s="631"/>
      <c r="F3" s="631"/>
      <c r="G3" s="631"/>
      <c r="H3" s="631"/>
    </row>
    <row r="4" spans="1:8" s="20" customFormat="1" x14ac:dyDescent="0.35">
      <c r="A4" s="34"/>
      <c r="B4" s="34"/>
      <c r="C4" s="34"/>
      <c r="D4" s="34"/>
      <c r="E4" s="34"/>
      <c r="F4" s="34"/>
      <c r="G4" s="34"/>
      <c r="H4" s="34"/>
    </row>
    <row r="5" spans="1:8" s="20" customFormat="1" x14ac:dyDescent="0.35">
      <c r="A5" s="21" t="s">
        <v>362</v>
      </c>
      <c r="D5" s="19"/>
      <c r="E5" s="23"/>
      <c r="F5" s="27"/>
      <c r="G5" s="27"/>
      <c r="H5" s="19"/>
    </row>
    <row r="6" spans="1:8" s="20" customFormat="1" x14ac:dyDescent="0.35">
      <c r="A6" s="21"/>
      <c r="D6" s="19"/>
      <c r="E6" s="23"/>
      <c r="F6" s="23" t="s">
        <v>368</v>
      </c>
      <c r="G6" s="23"/>
      <c r="H6" s="28" t="s">
        <v>94</v>
      </c>
    </row>
    <row r="7" spans="1:8" s="20" customFormat="1" ht="13.5" customHeight="1" x14ac:dyDescent="0.35">
      <c r="A7" s="21"/>
      <c r="D7" s="19"/>
      <c r="E7" s="23"/>
      <c r="F7" s="23"/>
      <c r="G7" s="23"/>
      <c r="H7" s="28"/>
    </row>
    <row r="8" spans="1:8" x14ac:dyDescent="0.35">
      <c r="B8" s="1" t="s">
        <v>275</v>
      </c>
    </row>
    <row r="9" spans="1:8" x14ac:dyDescent="0.35">
      <c r="C9" s="1" t="s">
        <v>276</v>
      </c>
      <c r="F9" s="4">
        <v>10000</v>
      </c>
      <c r="H9" s="4">
        <v>10000</v>
      </c>
    </row>
    <row r="10" spans="1:8" x14ac:dyDescent="0.35">
      <c r="C10" s="1" t="s">
        <v>277</v>
      </c>
      <c r="F10" s="4">
        <v>10000</v>
      </c>
      <c r="H10" s="4">
        <v>10000</v>
      </c>
    </row>
    <row r="11" spans="1:8" x14ac:dyDescent="0.35">
      <c r="C11" s="1" t="s">
        <v>278</v>
      </c>
      <c r="F11" s="4">
        <v>10000</v>
      </c>
      <c r="H11" s="4">
        <v>10000</v>
      </c>
    </row>
    <row r="12" spans="1:8" x14ac:dyDescent="0.35">
      <c r="F12" s="6"/>
      <c r="H12" s="6"/>
    </row>
    <row r="13" spans="1:8" ht="21.75" thickBot="1" x14ac:dyDescent="0.4">
      <c r="B13" s="2" t="s">
        <v>56</v>
      </c>
      <c r="F13" s="8">
        <f>SUM(F8:F12)</f>
        <v>30000</v>
      </c>
      <c r="G13" s="11"/>
      <c r="H13" s="8">
        <f>SUM(H8:H12)</f>
        <v>30000</v>
      </c>
    </row>
    <row r="14" spans="1:8" ht="21.75" thickTop="1" x14ac:dyDescent="0.35"/>
  </sheetData>
  <mergeCells count="3">
    <mergeCell ref="A1:H1"/>
    <mergeCell ref="A2:H2"/>
    <mergeCell ref="A3:H3"/>
  </mergeCells>
  <pageMargins left="0.78740157480314965" right="0.39370078740157483" top="0.78740157480314965" bottom="0.74803149606299213" header="0.31496062992125984" footer="0.31496062992125984"/>
  <pageSetup paperSize="9" orientation="portrait" verticalDpi="0" copies="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4" zoomScaleNormal="100" workbookViewId="0">
      <selection activeCell="E6" sqref="E6"/>
    </sheetView>
  </sheetViews>
  <sheetFormatPr defaultRowHeight="21" x14ac:dyDescent="0.35"/>
  <cols>
    <col min="1" max="1" width="3.625" style="120" customWidth="1"/>
    <col min="2" max="2" width="12.125" style="109" customWidth="1"/>
    <col min="3" max="3" width="13.375" style="109" customWidth="1"/>
    <col min="4" max="4" width="16.125" style="109" customWidth="1"/>
    <col min="5" max="5" width="13.625" style="109" customWidth="1"/>
    <col min="6" max="6" width="20.375" style="120" customWidth="1"/>
    <col min="7" max="7" width="37.375" style="109" customWidth="1"/>
    <col min="8" max="8" width="13.5" style="110" hidden="1" customWidth="1"/>
    <col min="9" max="10" width="0" style="109" hidden="1" customWidth="1"/>
    <col min="11" max="11" width="1.625" style="109" hidden="1" customWidth="1"/>
    <col min="12" max="12" width="11.625" style="439" customWidth="1"/>
    <col min="13" max="16384" width="9" style="109"/>
  </cols>
  <sheetData>
    <row r="1" spans="1:12" s="20" customFormat="1" x14ac:dyDescent="0.35">
      <c r="A1" s="123"/>
      <c r="B1" s="633" t="str">
        <f>งบแสดงฐานะ!A1</f>
        <v>เทศบาลตำบลนาดอกคำ อำเภอนาด้วง  จังหวัดเลย</v>
      </c>
      <c r="C1" s="633"/>
      <c r="D1" s="633"/>
      <c r="E1" s="633"/>
      <c r="F1" s="633"/>
      <c r="G1" s="633"/>
      <c r="H1" s="633"/>
      <c r="L1" s="431"/>
    </row>
    <row r="2" spans="1:12" s="20" customFormat="1" x14ac:dyDescent="0.35">
      <c r="A2" s="123"/>
      <c r="B2" s="633" t="s">
        <v>33</v>
      </c>
      <c r="C2" s="633"/>
      <c r="D2" s="633"/>
      <c r="E2" s="633"/>
      <c r="F2" s="633"/>
      <c r="G2" s="633"/>
      <c r="H2" s="633"/>
      <c r="L2" s="431"/>
    </row>
    <row r="3" spans="1:12" s="20" customFormat="1" x14ac:dyDescent="0.35">
      <c r="A3" s="123"/>
      <c r="B3" s="631" t="s">
        <v>367</v>
      </c>
      <c r="C3" s="631"/>
      <c r="D3" s="631"/>
      <c r="E3" s="631"/>
      <c r="F3" s="631"/>
      <c r="G3" s="631"/>
      <c r="H3" s="631"/>
      <c r="L3" s="431"/>
    </row>
    <row r="4" spans="1:12" s="20" customFormat="1" x14ac:dyDescent="0.35">
      <c r="A4" s="124" t="s">
        <v>342</v>
      </c>
      <c r="E4" s="19"/>
      <c r="F4" s="23"/>
      <c r="G4" s="27"/>
      <c r="H4" s="58"/>
      <c r="L4" s="431"/>
    </row>
    <row r="5" spans="1:12" s="20" customFormat="1" x14ac:dyDescent="0.35">
      <c r="A5" s="124" t="s">
        <v>405</v>
      </c>
      <c r="E5" s="19"/>
      <c r="F5" s="23"/>
      <c r="G5" s="27"/>
      <c r="H5" s="58"/>
      <c r="L5" s="431"/>
    </row>
    <row r="6" spans="1:12" s="20" customFormat="1" ht="30" customHeight="1" x14ac:dyDescent="0.35">
      <c r="A6" s="277" t="s">
        <v>406</v>
      </c>
      <c r="B6" s="277" t="s">
        <v>64</v>
      </c>
      <c r="C6" s="277" t="s">
        <v>76</v>
      </c>
      <c r="D6" s="277" t="s">
        <v>77</v>
      </c>
      <c r="E6" s="277" t="s">
        <v>78</v>
      </c>
      <c r="F6" s="277" t="s">
        <v>383</v>
      </c>
      <c r="G6" s="277" t="s">
        <v>68</v>
      </c>
      <c r="I6" s="278" t="s">
        <v>384</v>
      </c>
      <c r="J6" s="279"/>
      <c r="K6" s="278" t="s">
        <v>385</v>
      </c>
      <c r="L6" s="432" t="s">
        <v>53</v>
      </c>
    </row>
    <row r="7" spans="1:12" s="20" customFormat="1" ht="27" customHeight="1" x14ac:dyDescent="0.35">
      <c r="A7" s="294">
        <v>1</v>
      </c>
      <c r="B7" s="280" t="s">
        <v>65</v>
      </c>
      <c r="C7" s="280" t="s">
        <v>106</v>
      </c>
      <c r="D7" s="280" t="s">
        <v>106</v>
      </c>
      <c r="E7" s="280" t="s">
        <v>106</v>
      </c>
      <c r="F7" s="280" t="s">
        <v>386</v>
      </c>
      <c r="G7" s="280" t="s">
        <v>387</v>
      </c>
      <c r="I7" s="281">
        <v>100000</v>
      </c>
      <c r="J7" s="282"/>
      <c r="K7" s="281"/>
      <c r="L7" s="433">
        <f t="shared" ref="L7:L14" si="0">SUM(I7:J7)-K7</f>
        <v>100000</v>
      </c>
    </row>
    <row r="8" spans="1:12" ht="56.25" x14ac:dyDescent="0.35">
      <c r="A8" s="295">
        <v>2</v>
      </c>
      <c r="B8" s="283" t="s">
        <v>65</v>
      </c>
      <c r="C8" s="283" t="s">
        <v>388</v>
      </c>
      <c r="D8" s="284" t="s">
        <v>148</v>
      </c>
      <c r="E8" s="283" t="s">
        <v>117</v>
      </c>
      <c r="F8" s="283" t="s">
        <v>287</v>
      </c>
      <c r="G8" s="283" t="s">
        <v>389</v>
      </c>
      <c r="H8" s="109"/>
      <c r="I8" s="285">
        <v>200000</v>
      </c>
      <c r="J8" s="286"/>
      <c r="K8" s="285">
        <v>0</v>
      </c>
      <c r="L8" s="433">
        <f t="shared" si="0"/>
        <v>200000</v>
      </c>
    </row>
    <row r="9" spans="1:12" s="120" customFormat="1" ht="41.25" customHeight="1" x14ac:dyDescent="0.2">
      <c r="A9" s="295">
        <v>3</v>
      </c>
      <c r="B9" s="283" t="s">
        <v>65</v>
      </c>
      <c r="C9" s="283" t="s">
        <v>388</v>
      </c>
      <c r="D9" s="284" t="s">
        <v>148</v>
      </c>
      <c r="E9" s="283" t="s">
        <v>117</v>
      </c>
      <c r="F9" s="283" t="s">
        <v>287</v>
      </c>
      <c r="G9" s="283" t="s">
        <v>390</v>
      </c>
      <c r="I9" s="285">
        <v>100000</v>
      </c>
      <c r="J9" s="286"/>
      <c r="K9" s="285">
        <v>0</v>
      </c>
      <c r="L9" s="433">
        <f t="shared" si="0"/>
        <v>100000</v>
      </c>
    </row>
    <row r="10" spans="1:12" ht="41.25" customHeight="1" x14ac:dyDescent="0.35">
      <c r="A10" s="294">
        <v>4</v>
      </c>
      <c r="B10" s="283" t="s">
        <v>65</v>
      </c>
      <c r="C10" s="283" t="s">
        <v>388</v>
      </c>
      <c r="D10" s="284" t="s">
        <v>148</v>
      </c>
      <c r="E10" s="283" t="s">
        <v>117</v>
      </c>
      <c r="F10" s="283" t="s">
        <v>287</v>
      </c>
      <c r="G10" s="283" t="s">
        <v>391</v>
      </c>
      <c r="H10" s="109"/>
      <c r="I10" s="285">
        <v>200000</v>
      </c>
      <c r="J10" s="286"/>
      <c r="K10" s="285">
        <v>0</v>
      </c>
      <c r="L10" s="433">
        <f t="shared" si="0"/>
        <v>200000</v>
      </c>
    </row>
    <row r="11" spans="1:12" ht="57.75" customHeight="1" x14ac:dyDescent="0.35">
      <c r="A11" s="295">
        <v>5</v>
      </c>
      <c r="B11" s="283" t="s">
        <v>65</v>
      </c>
      <c r="C11" s="283" t="s">
        <v>388</v>
      </c>
      <c r="D11" s="284" t="s">
        <v>148</v>
      </c>
      <c r="E11" s="283" t="s">
        <v>117</v>
      </c>
      <c r="F11" s="283" t="s">
        <v>287</v>
      </c>
      <c r="G11" s="283" t="s">
        <v>392</v>
      </c>
      <c r="H11" s="109"/>
      <c r="I11" s="285">
        <v>140000</v>
      </c>
      <c r="J11" s="286"/>
      <c r="K11" s="285">
        <v>0</v>
      </c>
      <c r="L11" s="433">
        <f t="shared" si="0"/>
        <v>140000</v>
      </c>
    </row>
    <row r="12" spans="1:12" ht="56.25" x14ac:dyDescent="0.35">
      <c r="A12" s="295">
        <v>6</v>
      </c>
      <c r="B12" s="283" t="s">
        <v>65</v>
      </c>
      <c r="C12" s="283" t="s">
        <v>388</v>
      </c>
      <c r="D12" s="284" t="s">
        <v>148</v>
      </c>
      <c r="E12" s="283" t="s">
        <v>117</v>
      </c>
      <c r="F12" s="283" t="s">
        <v>287</v>
      </c>
      <c r="G12" s="283" t="s">
        <v>393</v>
      </c>
      <c r="H12" s="109"/>
      <c r="I12" s="285">
        <v>200000</v>
      </c>
      <c r="J12" s="286"/>
      <c r="K12" s="285">
        <v>0</v>
      </c>
      <c r="L12" s="433">
        <f t="shared" si="0"/>
        <v>200000</v>
      </c>
    </row>
    <row r="13" spans="1:12" ht="56.25" x14ac:dyDescent="0.35">
      <c r="A13" s="307">
        <v>7</v>
      </c>
      <c r="B13" s="297" t="s">
        <v>65</v>
      </c>
      <c r="C13" s="297" t="s">
        <v>388</v>
      </c>
      <c r="D13" s="298" t="s">
        <v>148</v>
      </c>
      <c r="E13" s="297" t="s">
        <v>117</v>
      </c>
      <c r="F13" s="297" t="s">
        <v>287</v>
      </c>
      <c r="G13" s="297" t="s">
        <v>394</v>
      </c>
      <c r="H13" s="109"/>
      <c r="I13" s="299">
        <v>200000</v>
      </c>
      <c r="J13" s="300"/>
      <c r="K13" s="299">
        <v>0</v>
      </c>
      <c r="L13" s="434">
        <f t="shared" si="0"/>
        <v>200000</v>
      </c>
    </row>
    <row r="14" spans="1:12" ht="56.25" x14ac:dyDescent="0.35">
      <c r="A14" s="295">
        <v>8</v>
      </c>
      <c r="B14" s="283" t="s">
        <v>65</v>
      </c>
      <c r="C14" s="283" t="s">
        <v>388</v>
      </c>
      <c r="D14" s="284" t="s">
        <v>148</v>
      </c>
      <c r="E14" s="283" t="s">
        <v>117</v>
      </c>
      <c r="F14" s="283" t="s">
        <v>287</v>
      </c>
      <c r="G14" s="283" t="s">
        <v>395</v>
      </c>
      <c r="H14" s="308"/>
      <c r="I14" s="285">
        <v>200000</v>
      </c>
      <c r="J14" s="286"/>
      <c r="K14" s="285">
        <v>0</v>
      </c>
      <c r="L14" s="433">
        <f t="shared" si="0"/>
        <v>200000</v>
      </c>
    </row>
    <row r="15" spans="1:12" x14ac:dyDescent="0.35">
      <c r="A15" s="301"/>
      <c r="B15" s="302"/>
      <c r="C15" s="302"/>
      <c r="D15" s="303"/>
      <c r="E15" s="302"/>
      <c r="F15" s="302" t="s">
        <v>407</v>
      </c>
      <c r="G15" s="302"/>
      <c r="H15" s="304"/>
      <c r="I15" s="305"/>
      <c r="J15" s="306"/>
      <c r="K15" s="305"/>
      <c r="L15" s="435"/>
    </row>
    <row r="16" spans="1:12" s="20" customFormat="1" ht="30" customHeight="1" x14ac:dyDescent="0.35">
      <c r="A16" s="277" t="s">
        <v>406</v>
      </c>
      <c r="B16" s="277" t="s">
        <v>64</v>
      </c>
      <c r="C16" s="277" t="s">
        <v>76</v>
      </c>
      <c r="D16" s="277" t="s">
        <v>77</v>
      </c>
      <c r="E16" s="277" t="s">
        <v>78</v>
      </c>
      <c r="F16" s="277" t="s">
        <v>383</v>
      </c>
      <c r="G16" s="277" t="s">
        <v>68</v>
      </c>
      <c r="H16" s="314"/>
      <c r="I16" s="278" t="s">
        <v>384</v>
      </c>
      <c r="J16" s="279"/>
      <c r="K16" s="278" t="s">
        <v>385</v>
      </c>
      <c r="L16" s="432" t="s">
        <v>53</v>
      </c>
    </row>
    <row r="17" spans="1:12" ht="56.25" x14ac:dyDescent="0.35">
      <c r="A17" s="309">
        <v>9</v>
      </c>
      <c r="B17" s="310" t="s">
        <v>65</v>
      </c>
      <c r="C17" s="310" t="s">
        <v>388</v>
      </c>
      <c r="D17" s="311" t="s">
        <v>148</v>
      </c>
      <c r="E17" s="310" t="s">
        <v>117</v>
      </c>
      <c r="F17" s="310" t="s">
        <v>287</v>
      </c>
      <c r="G17" s="310" t="s">
        <v>396</v>
      </c>
      <c r="H17" s="109"/>
      <c r="I17" s="312">
        <v>50000</v>
      </c>
      <c r="J17" s="313"/>
      <c r="K17" s="312">
        <v>0</v>
      </c>
      <c r="L17" s="436">
        <f t="shared" ref="L17:L26" si="1">SUM(I17:J17)-K17</f>
        <v>50000</v>
      </c>
    </row>
    <row r="18" spans="1:12" ht="37.5" x14ac:dyDescent="0.35">
      <c r="A18" s="294">
        <v>10</v>
      </c>
      <c r="B18" s="283" t="s">
        <v>65</v>
      </c>
      <c r="C18" s="283" t="s">
        <v>397</v>
      </c>
      <c r="D18" s="284" t="s">
        <v>197</v>
      </c>
      <c r="E18" s="283" t="s">
        <v>112</v>
      </c>
      <c r="F18" s="283" t="s">
        <v>284</v>
      </c>
      <c r="G18" s="283" t="s">
        <v>284</v>
      </c>
      <c r="H18" s="109"/>
      <c r="I18" s="285">
        <v>171000</v>
      </c>
      <c r="J18" s="286"/>
      <c r="K18" s="285">
        <v>0</v>
      </c>
      <c r="L18" s="433">
        <f t="shared" si="1"/>
        <v>171000</v>
      </c>
    </row>
    <row r="19" spans="1:12" ht="37.5" x14ac:dyDescent="0.35">
      <c r="A19" s="295">
        <v>11</v>
      </c>
      <c r="B19" s="283" t="s">
        <v>65</v>
      </c>
      <c r="C19" s="283" t="s">
        <v>397</v>
      </c>
      <c r="D19" s="284" t="s">
        <v>108</v>
      </c>
      <c r="E19" s="283" t="s">
        <v>112</v>
      </c>
      <c r="F19" s="283" t="s">
        <v>284</v>
      </c>
      <c r="G19" s="283" t="s">
        <v>284</v>
      </c>
      <c r="H19" s="109"/>
      <c r="I19" s="285">
        <v>9000</v>
      </c>
      <c r="J19" s="286"/>
      <c r="K19" s="285">
        <v>0</v>
      </c>
      <c r="L19" s="433">
        <f t="shared" si="1"/>
        <v>9000</v>
      </c>
    </row>
    <row r="20" spans="1:12" s="120" customFormat="1" ht="38.25" customHeight="1" x14ac:dyDescent="0.2">
      <c r="A20" s="295">
        <v>12</v>
      </c>
      <c r="B20" s="283" t="s">
        <v>65</v>
      </c>
      <c r="C20" s="283" t="s">
        <v>398</v>
      </c>
      <c r="D20" s="284" t="s">
        <v>200</v>
      </c>
      <c r="E20" s="283" t="s">
        <v>112</v>
      </c>
      <c r="F20" s="283" t="s">
        <v>284</v>
      </c>
      <c r="G20" s="283" t="s">
        <v>284</v>
      </c>
      <c r="I20" s="285">
        <v>9000</v>
      </c>
      <c r="J20" s="286"/>
      <c r="K20" s="285">
        <v>0</v>
      </c>
      <c r="L20" s="433">
        <f t="shared" si="1"/>
        <v>9000</v>
      </c>
    </row>
    <row r="21" spans="1:12" ht="37.5" x14ac:dyDescent="0.35">
      <c r="A21" s="294">
        <v>13</v>
      </c>
      <c r="B21" s="283" t="s">
        <v>65</v>
      </c>
      <c r="C21" s="283" t="s">
        <v>398</v>
      </c>
      <c r="D21" s="284" t="s">
        <v>200</v>
      </c>
      <c r="E21" s="283" t="s">
        <v>112</v>
      </c>
      <c r="F21" s="283" t="s">
        <v>284</v>
      </c>
      <c r="G21" s="283" t="s">
        <v>284</v>
      </c>
      <c r="H21" s="109"/>
      <c r="I21" s="285">
        <v>47000</v>
      </c>
      <c r="J21" s="286"/>
      <c r="K21" s="285">
        <v>0</v>
      </c>
      <c r="L21" s="433">
        <f t="shared" si="1"/>
        <v>47000</v>
      </c>
    </row>
    <row r="22" spans="1:12" ht="37.5" x14ac:dyDescent="0.35">
      <c r="A22" s="295">
        <v>14</v>
      </c>
      <c r="B22" s="283" t="s">
        <v>65</v>
      </c>
      <c r="C22" s="283" t="s">
        <v>398</v>
      </c>
      <c r="D22" s="284" t="s">
        <v>126</v>
      </c>
      <c r="E22" s="283" t="s">
        <v>113</v>
      </c>
      <c r="F22" s="283" t="s">
        <v>399</v>
      </c>
      <c r="G22" s="283"/>
      <c r="H22" s="109"/>
      <c r="I22" s="285">
        <v>340720.92</v>
      </c>
      <c r="J22" s="286"/>
      <c r="K22" s="285">
        <v>0</v>
      </c>
      <c r="L22" s="433">
        <f t="shared" si="1"/>
        <v>340720.92</v>
      </c>
    </row>
    <row r="23" spans="1:12" ht="37.5" x14ac:dyDescent="0.35">
      <c r="A23" s="295">
        <v>15</v>
      </c>
      <c r="B23" s="283" t="s">
        <v>65</v>
      </c>
      <c r="C23" s="283" t="s">
        <v>398</v>
      </c>
      <c r="D23" s="284" t="s">
        <v>126</v>
      </c>
      <c r="E23" s="283" t="s">
        <v>117</v>
      </c>
      <c r="F23" s="283" t="s">
        <v>400</v>
      </c>
      <c r="G23" s="283" t="s">
        <v>626</v>
      </c>
      <c r="H23" s="109"/>
      <c r="I23" s="285">
        <v>20000</v>
      </c>
      <c r="J23" s="286"/>
      <c r="K23" s="285"/>
      <c r="L23" s="433">
        <f t="shared" si="1"/>
        <v>20000</v>
      </c>
    </row>
    <row r="24" spans="1:12" ht="37.5" x14ac:dyDescent="0.35">
      <c r="A24" s="294">
        <v>16</v>
      </c>
      <c r="B24" s="283" t="s">
        <v>65</v>
      </c>
      <c r="C24" s="283" t="s">
        <v>401</v>
      </c>
      <c r="D24" s="284" t="s">
        <v>203</v>
      </c>
      <c r="E24" s="283" t="s">
        <v>112</v>
      </c>
      <c r="F24" s="283" t="s">
        <v>284</v>
      </c>
      <c r="G24" s="283" t="s">
        <v>284</v>
      </c>
      <c r="H24" s="109"/>
      <c r="I24" s="285">
        <v>72000</v>
      </c>
      <c r="J24" s="286"/>
      <c r="K24" s="285">
        <v>0</v>
      </c>
      <c r="L24" s="433">
        <f t="shared" si="1"/>
        <v>72000</v>
      </c>
    </row>
    <row r="25" spans="1:12" ht="75" x14ac:dyDescent="0.35">
      <c r="A25" s="296">
        <v>17</v>
      </c>
      <c r="B25" s="297" t="s">
        <v>66</v>
      </c>
      <c r="C25" s="297" t="s">
        <v>388</v>
      </c>
      <c r="D25" s="298" t="s">
        <v>148</v>
      </c>
      <c r="E25" s="297" t="s">
        <v>117</v>
      </c>
      <c r="F25" s="297" t="s">
        <v>287</v>
      </c>
      <c r="G25" s="297" t="s">
        <v>402</v>
      </c>
      <c r="H25" s="109"/>
      <c r="I25" s="299">
        <v>9260000</v>
      </c>
      <c r="J25" s="300"/>
      <c r="K25" s="299">
        <v>0</v>
      </c>
      <c r="L25" s="434">
        <f t="shared" si="1"/>
        <v>9260000</v>
      </c>
    </row>
    <row r="26" spans="1:12" ht="75" x14ac:dyDescent="0.35">
      <c r="A26" s="295">
        <v>18</v>
      </c>
      <c r="B26" s="283" t="s">
        <v>66</v>
      </c>
      <c r="C26" s="283" t="s">
        <v>388</v>
      </c>
      <c r="D26" s="284" t="s">
        <v>148</v>
      </c>
      <c r="E26" s="283" t="s">
        <v>117</v>
      </c>
      <c r="F26" s="283" t="s">
        <v>287</v>
      </c>
      <c r="G26" s="283" t="s">
        <v>403</v>
      </c>
      <c r="H26" s="308"/>
      <c r="I26" s="285">
        <v>9280000</v>
      </c>
      <c r="J26" s="286"/>
      <c r="K26" s="285">
        <v>0</v>
      </c>
      <c r="L26" s="433">
        <f t="shared" si="1"/>
        <v>9280000</v>
      </c>
    </row>
    <row r="27" spans="1:12" x14ac:dyDescent="0.35">
      <c r="A27" s="301"/>
      <c r="B27" s="302"/>
      <c r="C27" s="302"/>
      <c r="D27" s="303"/>
      <c r="E27" s="302"/>
      <c r="F27" s="302" t="s">
        <v>408</v>
      </c>
      <c r="G27" s="302"/>
      <c r="H27" s="304"/>
      <c r="I27" s="305"/>
      <c r="J27" s="306"/>
      <c r="K27" s="305"/>
      <c r="L27" s="435"/>
    </row>
    <row r="28" spans="1:12" s="20" customFormat="1" ht="30" customHeight="1" x14ac:dyDescent="0.35">
      <c r="A28" s="277" t="s">
        <v>406</v>
      </c>
      <c r="B28" s="277" t="s">
        <v>64</v>
      </c>
      <c r="C28" s="277" t="s">
        <v>76</v>
      </c>
      <c r="D28" s="277" t="s">
        <v>77</v>
      </c>
      <c r="E28" s="277" t="s">
        <v>78</v>
      </c>
      <c r="F28" s="277" t="s">
        <v>383</v>
      </c>
      <c r="G28" s="277" t="s">
        <v>68</v>
      </c>
      <c r="H28" s="314"/>
      <c r="I28" s="278" t="s">
        <v>384</v>
      </c>
      <c r="J28" s="279"/>
      <c r="K28" s="278" t="s">
        <v>385</v>
      </c>
      <c r="L28" s="432" t="s">
        <v>53</v>
      </c>
    </row>
    <row r="29" spans="1:12" ht="56.25" x14ac:dyDescent="0.35">
      <c r="A29" s="294">
        <v>19</v>
      </c>
      <c r="B29" s="287" t="s">
        <v>66</v>
      </c>
      <c r="C29" s="287" t="s">
        <v>388</v>
      </c>
      <c r="D29" s="287" t="s">
        <v>148</v>
      </c>
      <c r="E29" s="288" t="s">
        <v>117</v>
      </c>
      <c r="F29" s="287" t="s">
        <v>287</v>
      </c>
      <c r="G29" s="287" t="s">
        <v>404</v>
      </c>
      <c r="H29" s="109"/>
      <c r="I29" s="289"/>
      <c r="J29" s="290">
        <v>8280000</v>
      </c>
      <c r="K29" s="291">
        <v>0</v>
      </c>
      <c r="L29" s="433">
        <f>SUM(I29:J29)-K29</f>
        <v>8280000</v>
      </c>
    </row>
    <row r="30" spans="1:12" x14ac:dyDescent="0.35">
      <c r="A30" s="292"/>
      <c r="B30" s="293"/>
      <c r="C30" s="293"/>
      <c r="D30" s="293"/>
      <c r="E30" s="293"/>
      <c r="F30" s="293"/>
      <c r="G30" s="293"/>
      <c r="H30" s="109"/>
      <c r="I30" s="276">
        <f>SUM(I7:I29)</f>
        <v>20598720.920000002</v>
      </c>
      <c r="J30" s="276">
        <f>SUM(J7:J29)</f>
        <v>8280000</v>
      </c>
      <c r="K30" s="276">
        <f>SUM(K7:K29)</f>
        <v>0</v>
      </c>
      <c r="L30" s="437">
        <f>SUM(L7:L29)</f>
        <v>28878720.920000002</v>
      </c>
    </row>
    <row r="31" spans="1:12" x14ac:dyDescent="0.35">
      <c r="A31" s="315"/>
      <c r="B31" s="316"/>
      <c r="C31" s="316"/>
      <c r="D31" s="316"/>
      <c r="E31" s="316"/>
      <c r="F31" s="316"/>
      <c r="G31" s="316"/>
      <c r="H31" s="109"/>
      <c r="I31" s="317"/>
      <c r="J31" s="317"/>
      <c r="K31" s="317"/>
      <c r="L31" s="438"/>
    </row>
    <row r="32" spans="1:12" x14ac:dyDescent="0.35">
      <c r="A32" s="315"/>
      <c r="B32" s="316"/>
      <c r="C32" s="316"/>
      <c r="D32" s="316"/>
      <c r="E32" s="316"/>
      <c r="F32" s="316"/>
      <c r="G32" s="316"/>
      <c r="H32" s="109"/>
      <c r="I32" s="317"/>
      <c r="J32" s="317"/>
      <c r="K32" s="317"/>
      <c r="L32" s="438"/>
    </row>
    <row r="33" spans="1:12" x14ac:dyDescent="0.35">
      <c r="A33" s="315"/>
      <c r="B33" s="316"/>
      <c r="C33" s="316"/>
      <c r="D33" s="316"/>
      <c r="E33" s="316"/>
      <c r="F33" s="316"/>
      <c r="G33" s="316"/>
      <c r="H33" s="109"/>
      <c r="I33" s="317"/>
      <c r="J33" s="317"/>
      <c r="K33" s="317"/>
      <c r="L33" s="438"/>
    </row>
    <row r="34" spans="1:12" x14ac:dyDescent="0.35">
      <c r="A34" s="315"/>
      <c r="B34" s="316"/>
      <c r="C34" s="316"/>
      <c r="D34" s="316"/>
      <c r="E34" s="316"/>
      <c r="F34" s="316"/>
      <c r="G34" s="316"/>
      <c r="H34" s="109"/>
      <c r="I34" s="317"/>
      <c r="J34" s="317"/>
      <c r="K34" s="317"/>
      <c r="L34" s="438"/>
    </row>
    <row r="35" spans="1:12" x14ac:dyDescent="0.35">
      <c r="A35" s="315"/>
      <c r="B35" s="316"/>
      <c r="C35" s="316"/>
      <c r="D35" s="316"/>
      <c r="E35" s="316"/>
      <c r="F35" s="316"/>
      <c r="G35" s="316"/>
      <c r="H35" s="109"/>
      <c r="I35" s="317"/>
      <c r="J35" s="317"/>
      <c r="K35" s="317"/>
      <c r="L35" s="438"/>
    </row>
    <row r="36" spans="1:12" x14ac:dyDescent="0.35">
      <c r="A36" s="315"/>
      <c r="B36" s="316"/>
      <c r="C36" s="316"/>
      <c r="D36" s="316"/>
      <c r="E36" s="316"/>
      <c r="F36" s="316"/>
      <c r="G36" s="316"/>
      <c r="H36" s="109"/>
      <c r="I36" s="317"/>
      <c r="J36" s="317"/>
      <c r="K36" s="317"/>
      <c r="L36" s="438"/>
    </row>
    <row r="37" spans="1:12" x14ac:dyDescent="0.35">
      <c r="A37" s="315"/>
      <c r="B37" s="316"/>
      <c r="C37" s="316"/>
      <c r="D37" s="316"/>
      <c r="E37" s="316"/>
      <c r="F37" s="316"/>
      <c r="G37" s="316"/>
      <c r="H37" s="109"/>
      <c r="I37" s="317"/>
      <c r="J37" s="317"/>
      <c r="K37" s="317"/>
      <c r="L37" s="438"/>
    </row>
    <row r="38" spans="1:12" x14ac:dyDescent="0.35">
      <c r="A38" s="315"/>
      <c r="B38" s="316"/>
      <c r="C38" s="316"/>
      <c r="D38" s="316"/>
      <c r="E38" s="316"/>
      <c r="F38" s="316"/>
      <c r="G38" s="316"/>
      <c r="H38" s="109"/>
      <c r="I38" s="317"/>
      <c r="J38" s="317"/>
      <c r="K38" s="317"/>
      <c r="L38" s="438"/>
    </row>
    <row r="39" spans="1:12" x14ac:dyDescent="0.35">
      <c r="A39" s="315"/>
      <c r="B39" s="316"/>
      <c r="C39" s="316"/>
      <c r="D39" s="316"/>
      <c r="E39" s="316"/>
      <c r="F39" s="316"/>
      <c r="G39" s="316"/>
      <c r="H39" s="109"/>
      <c r="I39" s="317"/>
      <c r="J39" s="317"/>
      <c r="K39" s="317"/>
      <c r="L39" s="438"/>
    </row>
    <row r="40" spans="1:12" x14ac:dyDescent="0.35">
      <c r="A40" s="315"/>
      <c r="B40" s="316"/>
      <c r="C40" s="316"/>
      <c r="D40" s="316"/>
      <c r="E40" s="316"/>
      <c r="F40" s="316"/>
      <c r="G40" s="316"/>
      <c r="H40" s="109"/>
      <c r="I40" s="317"/>
      <c r="J40" s="317"/>
      <c r="K40" s="317"/>
      <c r="L40" s="438"/>
    </row>
    <row r="41" spans="1:12" x14ac:dyDescent="0.35">
      <c r="A41" s="315"/>
      <c r="B41" s="316"/>
      <c r="C41" s="316"/>
      <c r="D41" s="316"/>
      <c r="E41" s="316"/>
      <c r="F41" s="316"/>
      <c r="G41" s="316"/>
      <c r="H41" s="109"/>
      <c r="I41" s="317"/>
      <c r="J41" s="317"/>
      <c r="K41" s="317"/>
      <c r="L41" s="438"/>
    </row>
    <row r="42" spans="1:12" x14ac:dyDescent="0.35">
      <c r="A42" s="315"/>
      <c r="B42" s="316"/>
      <c r="C42" s="316"/>
      <c r="D42" s="316"/>
      <c r="E42" s="316"/>
      <c r="F42" s="316"/>
      <c r="G42" s="316"/>
      <c r="H42" s="109"/>
      <c r="I42" s="317"/>
      <c r="J42" s="317"/>
      <c r="K42" s="317"/>
      <c r="L42" s="438"/>
    </row>
    <row r="43" spans="1:12" x14ac:dyDescent="0.35">
      <c r="A43" s="315"/>
      <c r="B43" s="316"/>
      <c r="C43" s="316"/>
      <c r="D43" s="316"/>
      <c r="E43" s="316"/>
      <c r="F43" s="316"/>
      <c r="G43" s="316"/>
      <c r="H43" s="109"/>
      <c r="I43" s="317"/>
      <c r="J43" s="317"/>
      <c r="K43" s="317"/>
      <c r="L43" s="438"/>
    </row>
    <row r="44" spans="1:12" x14ac:dyDescent="0.35">
      <c r="A44" s="315"/>
      <c r="B44" s="316"/>
      <c r="C44" s="316"/>
      <c r="D44" s="316"/>
      <c r="E44" s="316"/>
      <c r="F44" s="316"/>
      <c r="G44" s="316"/>
      <c r="H44" s="109"/>
      <c r="I44" s="317"/>
      <c r="J44" s="317"/>
      <c r="K44" s="317"/>
      <c r="L44" s="438"/>
    </row>
    <row r="45" spans="1:12" x14ac:dyDescent="0.35">
      <c r="A45" s="315"/>
      <c r="B45" s="316"/>
      <c r="C45" s="316"/>
      <c r="D45" s="316"/>
      <c r="E45" s="316"/>
      <c r="F45" s="316"/>
      <c r="G45" s="316"/>
      <c r="H45" s="109"/>
      <c r="I45" s="317"/>
      <c r="J45" s="317"/>
      <c r="K45" s="317"/>
      <c r="L45" s="438"/>
    </row>
    <row r="46" spans="1:12" x14ac:dyDescent="0.35">
      <c r="A46" s="315"/>
      <c r="B46" s="316"/>
      <c r="C46" s="316"/>
      <c r="D46" s="316"/>
      <c r="E46" s="316"/>
      <c r="F46" s="316"/>
      <c r="G46" s="316"/>
      <c r="H46" s="109"/>
      <c r="I46" s="317"/>
      <c r="J46" s="317"/>
      <c r="K46" s="317"/>
      <c r="L46" s="438"/>
    </row>
    <row r="47" spans="1:12" x14ac:dyDescent="0.35">
      <c r="A47" s="124"/>
      <c r="B47" s="20"/>
      <c r="C47" s="20"/>
      <c r="D47" s="20"/>
      <c r="E47" s="19"/>
      <c r="F47" s="23"/>
      <c r="G47" s="27"/>
      <c r="H47" s="58"/>
      <c r="I47" s="20"/>
      <c r="J47" s="20"/>
      <c r="K47" s="20"/>
    </row>
    <row r="48" spans="1:12" x14ac:dyDescent="0.35">
      <c r="A48" s="124"/>
      <c r="B48" s="20"/>
      <c r="C48" s="20"/>
      <c r="D48" s="20"/>
      <c r="E48" s="19"/>
      <c r="F48" s="23"/>
      <c r="G48" s="27"/>
      <c r="H48" s="58"/>
      <c r="I48" s="20"/>
      <c r="J48" s="20"/>
      <c r="K48" s="20"/>
    </row>
    <row r="49" spans="1:12" x14ac:dyDescent="0.35">
      <c r="A49" s="124"/>
      <c r="B49" s="20"/>
      <c r="C49" s="20"/>
      <c r="D49" s="20"/>
      <c r="E49" s="19"/>
      <c r="F49" s="23"/>
      <c r="G49" s="27"/>
      <c r="H49" s="58"/>
      <c r="I49" s="20"/>
      <c r="J49" s="20"/>
      <c r="K49" s="20"/>
    </row>
    <row r="50" spans="1:12" x14ac:dyDescent="0.35">
      <c r="A50" s="124"/>
      <c r="B50" s="20"/>
      <c r="C50" s="20"/>
      <c r="D50" s="20"/>
      <c r="E50" s="19"/>
      <c r="F50" s="446" t="s">
        <v>623</v>
      </c>
      <c r="G50" s="27"/>
      <c r="H50" s="58"/>
      <c r="I50" s="20"/>
      <c r="J50" s="20"/>
      <c r="K50" s="20"/>
    </row>
    <row r="51" spans="1:12" x14ac:dyDescent="0.35">
      <c r="A51" s="124" t="s">
        <v>409</v>
      </c>
      <c r="B51" s="20"/>
      <c r="C51" s="20"/>
      <c r="D51" s="20"/>
      <c r="E51" s="19"/>
      <c r="F51" s="23"/>
      <c r="G51" s="27"/>
      <c r="H51" s="58"/>
      <c r="I51" s="20"/>
      <c r="J51" s="20"/>
      <c r="K51" s="20"/>
    </row>
    <row r="52" spans="1:12" x14ac:dyDescent="0.35">
      <c r="A52" s="125" t="s">
        <v>62</v>
      </c>
    </row>
    <row r="53" spans="1:12" ht="25.5" customHeight="1" x14ac:dyDescent="0.35">
      <c r="A53" s="271" t="s">
        <v>406</v>
      </c>
      <c r="B53" s="121" t="s">
        <v>64</v>
      </c>
      <c r="C53" s="121" t="s">
        <v>76</v>
      </c>
      <c r="D53" s="121" t="s">
        <v>77</v>
      </c>
      <c r="E53" s="121" t="s">
        <v>78</v>
      </c>
      <c r="F53" s="121" t="s">
        <v>79</v>
      </c>
      <c r="G53" s="121" t="s">
        <v>68</v>
      </c>
      <c r="H53" s="109"/>
      <c r="I53" s="120"/>
      <c r="J53" s="120"/>
      <c r="K53" s="120"/>
      <c r="L53" s="440" t="s">
        <v>53</v>
      </c>
    </row>
    <row r="54" spans="1:12" ht="42" x14ac:dyDescent="0.35">
      <c r="A54" s="111">
        <v>1</v>
      </c>
      <c r="B54" s="111" t="s">
        <v>54</v>
      </c>
      <c r="C54" s="111" t="s">
        <v>158</v>
      </c>
      <c r="D54" s="111" t="s">
        <v>286</v>
      </c>
      <c r="E54" s="111" t="s">
        <v>112</v>
      </c>
      <c r="F54" s="113" t="s">
        <v>284</v>
      </c>
      <c r="G54" s="112" t="s">
        <v>285</v>
      </c>
      <c r="H54" s="109"/>
      <c r="L54" s="441">
        <v>9000</v>
      </c>
    </row>
    <row r="55" spans="1:12" ht="42" x14ac:dyDescent="0.35">
      <c r="A55" s="111">
        <v>2</v>
      </c>
      <c r="B55" s="113" t="s">
        <v>54</v>
      </c>
      <c r="C55" s="113" t="s">
        <v>158</v>
      </c>
      <c r="D55" s="113" t="s">
        <v>281</v>
      </c>
      <c r="E55" s="111" t="s">
        <v>112</v>
      </c>
      <c r="F55" s="113" t="s">
        <v>284</v>
      </c>
      <c r="G55" s="112" t="s">
        <v>285</v>
      </c>
      <c r="H55" s="109"/>
      <c r="L55" s="441">
        <v>160200</v>
      </c>
    </row>
    <row r="56" spans="1:12" x14ac:dyDescent="0.35">
      <c r="A56" s="111">
        <v>3</v>
      </c>
      <c r="B56" s="113" t="s">
        <v>54</v>
      </c>
      <c r="C56" s="113" t="s">
        <v>158</v>
      </c>
      <c r="D56" s="113" t="s">
        <v>281</v>
      </c>
      <c r="E56" s="113" t="s">
        <v>113</v>
      </c>
      <c r="F56" s="113" t="s">
        <v>308</v>
      </c>
      <c r="G56" s="114" t="s">
        <v>309</v>
      </c>
      <c r="H56" s="109"/>
      <c r="L56" s="441">
        <v>30800</v>
      </c>
    </row>
    <row r="57" spans="1:12" ht="63" x14ac:dyDescent="0.35">
      <c r="A57" s="111">
        <v>4</v>
      </c>
      <c r="B57" s="113" t="s">
        <v>54</v>
      </c>
      <c r="C57" s="113" t="s">
        <v>163</v>
      </c>
      <c r="D57" s="113" t="s">
        <v>310</v>
      </c>
      <c r="E57" s="111" t="s">
        <v>112</v>
      </c>
      <c r="F57" s="113" t="s">
        <v>284</v>
      </c>
      <c r="G57" s="112" t="s">
        <v>285</v>
      </c>
      <c r="H57" s="109"/>
      <c r="L57" s="441">
        <v>63000</v>
      </c>
    </row>
    <row r="58" spans="1:12" ht="63" x14ac:dyDescent="0.35">
      <c r="A58" s="111">
        <v>5</v>
      </c>
      <c r="B58" s="113" t="s">
        <v>54</v>
      </c>
      <c r="C58" s="113" t="s">
        <v>163</v>
      </c>
      <c r="D58" s="113" t="s">
        <v>310</v>
      </c>
      <c r="E58" s="113" t="s">
        <v>113</v>
      </c>
      <c r="F58" s="113" t="s">
        <v>308</v>
      </c>
      <c r="G58" s="112" t="s">
        <v>309</v>
      </c>
      <c r="H58" s="109"/>
      <c r="L58" s="441">
        <v>15800</v>
      </c>
    </row>
    <row r="59" spans="1:12" ht="63" x14ac:dyDescent="0.35">
      <c r="A59" s="111">
        <v>6</v>
      </c>
      <c r="B59" s="113" t="s">
        <v>54</v>
      </c>
      <c r="C59" s="113" t="s">
        <v>163</v>
      </c>
      <c r="D59" s="113" t="s">
        <v>310</v>
      </c>
      <c r="E59" s="113" t="s">
        <v>117</v>
      </c>
      <c r="F59" s="113" t="s">
        <v>311</v>
      </c>
      <c r="G59" s="115" t="s">
        <v>312</v>
      </c>
      <c r="H59" s="109"/>
      <c r="L59" s="441">
        <v>50000</v>
      </c>
    </row>
    <row r="60" spans="1:12" ht="63" x14ac:dyDescent="0.35">
      <c r="A60" s="318">
        <v>7</v>
      </c>
      <c r="B60" s="152" t="s">
        <v>54</v>
      </c>
      <c r="C60" s="152" t="s">
        <v>163</v>
      </c>
      <c r="D60" s="152" t="s">
        <v>310</v>
      </c>
      <c r="E60" s="152" t="s">
        <v>117</v>
      </c>
      <c r="F60" s="152" t="s">
        <v>311</v>
      </c>
      <c r="G60" s="319" t="s">
        <v>313</v>
      </c>
      <c r="H60" s="109"/>
      <c r="L60" s="442">
        <v>50000</v>
      </c>
    </row>
    <row r="61" spans="1:12" ht="63" x14ac:dyDescent="0.35">
      <c r="A61" s="111">
        <v>8</v>
      </c>
      <c r="B61" s="113" t="s">
        <v>54</v>
      </c>
      <c r="C61" s="113" t="s">
        <v>163</v>
      </c>
      <c r="D61" s="113" t="s">
        <v>310</v>
      </c>
      <c r="E61" s="113" t="s">
        <v>117</v>
      </c>
      <c r="F61" s="113" t="s">
        <v>311</v>
      </c>
      <c r="G61" s="115" t="s">
        <v>305</v>
      </c>
      <c r="H61" s="427"/>
      <c r="I61" s="427"/>
      <c r="J61" s="427"/>
      <c r="K61" s="427"/>
      <c r="L61" s="441">
        <v>50000</v>
      </c>
    </row>
    <row r="62" spans="1:12" x14ac:dyDescent="0.35">
      <c r="A62" s="320"/>
      <c r="B62" s="154"/>
      <c r="C62" s="154"/>
      <c r="D62" s="154"/>
      <c r="E62" s="154"/>
      <c r="F62" s="154"/>
      <c r="G62" s="321"/>
      <c r="H62" s="109"/>
      <c r="L62" s="443"/>
    </row>
    <row r="63" spans="1:12" x14ac:dyDescent="0.35">
      <c r="A63" s="320"/>
      <c r="B63" s="154"/>
      <c r="C63" s="154"/>
      <c r="D63" s="154"/>
      <c r="E63" s="154"/>
      <c r="F63" s="447" t="s">
        <v>624</v>
      </c>
      <c r="G63" s="321"/>
      <c r="H63" s="304"/>
      <c r="I63" s="304"/>
      <c r="J63" s="304"/>
      <c r="K63" s="304"/>
      <c r="L63" s="443"/>
    </row>
    <row r="64" spans="1:12" ht="25.5" customHeight="1" x14ac:dyDescent="0.35">
      <c r="A64" s="271" t="s">
        <v>406</v>
      </c>
      <c r="B64" s="271" t="s">
        <v>64</v>
      </c>
      <c r="C64" s="271" t="s">
        <v>76</v>
      </c>
      <c r="D64" s="271" t="s">
        <v>77</v>
      </c>
      <c r="E64" s="271" t="s">
        <v>78</v>
      </c>
      <c r="F64" s="271" t="s">
        <v>79</v>
      </c>
      <c r="G64" s="271" t="s">
        <v>68</v>
      </c>
      <c r="H64" s="308"/>
      <c r="I64" s="324"/>
      <c r="J64" s="324"/>
      <c r="K64" s="324"/>
      <c r="L64" s="440" t="s">
        <v>53</v>
      </c>
    </row>
    <row r="65" spans="1:12" ht="63" x14ac:dyDescent="0.35">
      <c r="A65" s="111">
        <v>9</v>
      </c>
      <c r="B65" s="113" t="s">
        <v>54</v>
      </c>
      <c r="C65" s="113" t="s">
        <v>163</v>
      </c>
      <c r="D65" s="113" t="s">
        <v>310</v>
      </c>
      <c r="E65" s="113" t="s">
        <v>117</v>
      </c>
      <c r="F65" s="113" t="s">
        <v>311</v>
      </c>
      <c r="G65" s="115" t="s">
        <v>314</v>
      </c>
      <c r="H65" s="308"/>
      <c r="I65" s="308"/>
      <c r="J65" s="308"/>
      <c r="K65" s="308"/>
      <c r="L65" s="441">
        <v>50000</v>
      </c>
    </row>
    <row r="66" spans="1:12" ht="63" x14ac:dyDescent="0.35">
      <c r="A66" s="322">
        <v>10</v>
      </c>
      <c r="B66" s="153" t="s">
        <v>54</v>
      </c>
      <c r="C66" s="153" t="s">
        <v>163</v>
      </c>
      <c r="D66" s="153" t="s">
        <v>310</v>
      </c>
      <c r="E66" s="153" t="s">
        <v>117</v>
      </c>
      <c r="F66" s="153" t="s">
        <v>311</v>
      </c>
      <c r="G66" s="323" t="s">
        <v>315</v>
      </c>
      <c r="H66" s="109"/>
      <c r="L66" s="444">
        <v>50000</v>
      </c>
    </row>
    <row r="67" spans="1:12" ht="63" x14ac:dyDescent="0.35">
      <c r="A67" s="111">
        <v>11</v>
      </c>
      <c r="B67" s="113" t="s">
        <v>54</v>
      </c>
      <c r="C67" s="113" t="s">
        <v>163</v>
      </c>
      <c r="D67" s="113" t="s">
        <v>310</v>
      </c>
      <c r="E67" s="113" t="s">
        <v>117</v>
      </c>
      <c r="F67" s="113" t="s">
        <v>311</v>
      </c>
      <c r="G67" s="115" t="s">
        <v>316</v>
      </c>
      <c r="H67" s="109"/>
      <c r="L67" s="441">
        <v>50000</v>
      </c>
    </row>
    <row r="68" spans="1:12" ht="42" x14ac:dyDescent="0.35">
      <c r="A68" s="111">
        <v>12</v>
      </c>
      <c r="B68" s="113" t="s">
        <v>54</v>
      </c>
      <c r="C68" s="113" t="s">
        <v>163</v>
      </c>
      <c r="D68" s="113" t="s">
        <v>288</v>
      </c>
      <c r="E68" s="113" t="s">
        <v>117</v>
      </c>
      <c r="F68" s="113" t="s">
        <v>311</v>
      </c>
      <c r="G68" s="116" t="s">
        <v>318</v>
      </c>
      <c r="H68" s="109"/>
      <c r="L68" s="441">
        <v>148000</v>
      </c>
    </row>
    <row r="69" spans="1:12" ht="42" x14ac:dyDescent="0.35">
      <c r="A69" s="111">
        <v>13</v>
      </c>
      <c r="B69" s="113" t="s">
        <v>54</v>
      </c>
      <c r="C69" s="113" t="s">
        <v>163</v>
      </c>
      <c r="D69" s="113" t="s">
        <v>288</v>
      </c>
      <c r="E69" s="113" t="s">
        <v>117</v>
      </c>
      <c r="F69" s="113" t="s">
        <v>311</v>
      </c>
      <c r="G69" s="116" t="s">
        <v>319</v>
      </c>
      <c r="H69" s="109"/>
      <c r="L69" s="441">
        <v>40000</v>
      </c>
    </row>
    <row r="70" spans="1:12" ht="42" x14ac:dyDescent="0.35">
      <c r="A70" s="111">
        <v>14</v>
      </c>
      <c r="B70" s="113" t="s">
        <v>54</v>
      </c>
      <c r="C70" s="113" t="s">
        <v>163</v>
      </c>
      <c r="D70" s="113" t="s">
        <v>288</v>
      </c>
      <c r="E70" s="113" t="s">
        <v>117</v>
      </c>
      <c r="F70" s="113" t="s">
        <v>311</v>
      </c>
      <c r="G70" s="116" t="s">
        <v>320</v>
      </c>
      <c r="H70" s="109"/>
      <c r="L70" s="441">
        <v>200000</v>
      </c>
    </row>
    <row r="71" spans="1:12" ht="42" x14ac:dyDescent="0.35">
      <c r="A71" s="111">
        <v>15</v>
      </c>
      <c r="B71" s="113" t="s">
        <v>54</v>
      </c>
      <c r="C71" s="113" t="s">
        <v>163</v>
      </c>
      <c r="D71" s="113" t="s">
        <v>288</v>
      </c>
      <c r="E71" s="113" t="s">
        <v>117</v>
      </c>
      <c r="F71" s="113" t="s">
        <v>311</v>
      </c>
      <c r="G71" s="116" t="s">
        <v>321</v>
      </c>
      <c r="H71" s="109"/>
      <c r="L71" s="441">
        <v>95000</v>
      </c>
    </row>
    <row r="72" spans="1:12" ht="42" x14ac:dyDescent="0.35">
      <c r="A72" s="111">
        <v>16</v>
      </c>
      <c r="B72" s="113" t="s">
        <v>54</v>
      </c>
      <c r="C72" s="113" t="s">
        <v>163</v>
      </c>
      <c r="D72" s="113" t="s">
        <v>288</v>
      </c>
      <c r="E72" s="113" t="s">
        <v>117</v>
      </c>
      <c r="F72" s="113" t="s">
        <v>311</v>
      </c>
      <c r="G72" s="116" t="s">
        <v>322</v>
      </c>
      <c r="H72" s="109"/>
      <c r="L72" s="441">
        <v>200000</v>
      </c>
    </row>
    <row r="73" spans="1:12" x14ac:dyDescent="0.35">
      <c r="A73" s="111">
        <v>17</v>
      </c>
      <c r="B73" s="113" t="s">
        <v>54</v>
      </c>
      <c r="C73" s="113" t="s">
        <v>106</v>
      </c>
      <c r="D73" s="113" t="s">
        <v>106</v>
      </c>
      <c r="E73" s="113" t="s">
        <v>106</v>
      </c>
      <c r="F73" s="113" t="s">
        <v>323</v>
      </c>
      <c r="G73" s="114" t="s">
        <v>324</v>
      </c>
      <c r="H73" s="109"/>
      <c r="L73" s="441">
        <v>69600</v>
      </c>
    </row>
    <row r="74" spans="1:12" x14ac:dyDescent="0.35">
      <c r="A74" s="318">
        <v>18</v>
      </c>
      <c r="B74" s="152" t="s">
        <v>54</v>
      </c>
      <c r="C74" s="152" t="s">
        <v>106</v>
      </c>
      <c r="D74" s="152" t="s">
        <v>106</v>
      </c>
      <c r="E74" s="152" t="s">
        <v>106</v>
      </c>
      <c r="F74" s="152" t="s">
        <v>326</v>
      </c>
      <c r="G74" s="448" t="s">
        <v>325</v>
      </c>
      <c r="H74" s="109"/>
      <c r="L74" s="442">
        <v>287200</v>
      </c>
    </row>
    <row r="75" spans="1:12" ht="42" x14ac:dyDescent="0.35">
      <c r="A75" s="111">
        <v>19</v>
      </c>
      <c r="B75" s="113" t="s">
        <v>54</v>
      </c>
      <c r="C75" s="113" t="s">
        <v>160</v>
      </c>
      <c r="D75" s="113" t="s">
        <v>317</v>
      </c>
      <c r="E75" s="113" t="s">
        <v>283</v>
      </c>
      <c r="F75" s="113" t="s">
        <v>327</v>
      </c>
      <c r="G75" s="116" t="s">
        <v>328</v>
      </c>
      <c r="H75" s="427"/>
      <c r="I75" s="427"/>
      <c r="J75" s="427"/>
      <c r="K75" s="427"/>
      <c r="L75" s="441">
        <v>284578.84000000003</v>
      </c>
    </row>
    <row r="76" spans="1:12" x14ac:dyDescent="0.35">
      <c r="A76" s="320"/>
      <c r="B76" s="154"/>
      <c r="C76" s="154"/>
      <c r="D76" s="154"/>
      <c r="E76" s="154"/>
      <c r="F76" s="447" t="s">
        <v>625</v>
      </c>
      <c r="G76" s="325"/>
      <c r="H76" s="304"/>
      <c r="I76" s="304"/>
      <c r="J76" s="304"/>
      <c r="K76" s="304"/>
      <c r="L76" s="443"/>
    </row>
    <row r="77" spans="1:12" ht="25.5" customHeight="1" x14ac:dyDescent="0.35">
      <c r="A77" s="271" t="s">
        <v>406</v>
      </c>
      <c r="B77" s="271" t="s">
        <v>64</v>
      </c>
      <c r="C77" s="271" t="s">
        <v>76</v>
      </c>
      <c r="D77" s="271" t="s">
        <v>77</v>
      </c>
      <c r="E77" s="271" t="s">
        <v>78</v>
      </c>
      <c r="F77" s="271" t="s">
        <v>79</v>
      </c>
      <c r="G77" s="271" t="s">
        <v>68</v>
      </c>
      <c r="H77" s="308"/>
      <c r="I77" s="324"/>
      <c r="J77" s="324"/>
      <c r="K77" s="324"/>
      <c r="L77" s="440" t="s">
        <v>53</v>
      </c>
    </row>
    <row r="78" spans="1:12" ht="63" x14ac:dyDescent="0.35">
      <c r="A78" s="111">
        <v>20</v>
      </c>
      <c r="B78" s="113" t="s">
        <v>54</v>
      </c>
      <c r="C78" s="113" t="s">
        <v>160</v>
      </c>
      <c r="D78" s="113" t="s">
        <v>317</v>
      </c>
      <c r="E78" s="113" t="s">
        <v>112</v>
      </c>
      <c r="F78" s="113" t="s">
        <v>289</v>
      </c>
      <c r="G78" s="117" t="s">
        <v>285</v>
      </c>
      <c r="H78" s="308"/>
      <c r="I78" s="308"/>
      <c r="J78" s="308"/>
      <c r="K78" s="308"/>
      <c r="L78" s="441">
        <v>28200</v>
      </c>
    </row>
    <row r="79" spans="1:12" ht="42" x14ac:dyDescent="0.35">
      <c r="A79" s="111">
        <v>21</v>
      </c>
      <c r="B79" s="113" t="s">
        <v>54</v>
      </c>
      <c r="C79" s="113" t="s">
        <v>160</v>
      </c>
      <c r="D79" s="113" t="s">
        <v>329</v>
      </c>
      <c r="E79" s="113" t="s">
        <v>112</v>
      </c>
      <c r="F79" s="113" t="s">
        <v>284</v>
      </c>
      <c r="G79" s="116" t="s">
        <v>285</v>
      </c>
      <c r="H79" s="109"/>
      <c r="L79" s="441">
        <v>42000</v>
      </c>
    </row>
    <row r="80" spans="1:12" ht="63" x14ac:dyDescent="0.35">
      <c r="A80" s="111">
        <v>22</v>
      </c>
      <c r="B80" s="113" t="s">
        <v>54</v>
      </c>
      <c r="C80" s="113" t="s">
        <v>160</v>
      </c>
      <c r="D80" s="113" t="s">
        <v>317</v>
      </c>
      <c r="E80" s="113" t="s">
        <v>112</v>
      </c>
      <c r="F80" s="113" t="s">
        <v>289</v>
      </c>
      <c r="G80" s="116" t="s">
        <v>330</v>
      </c>
      <c r="H80" s="109"/>
      <c r="L80" s="441">
        <v>50000</v>
      </c>
    </row>
    <row r="81" spans="1:12" ht="63" x14ac:dyDescent="0.35">
      <c r="A81" s="111">
        <v>23</v>
      </c>
      <c r="B81" s="113" t="s">
        <v>54</v>
      </c>
      <c r="C81" s="113" t="s">
        <v>159</v>
      </c>
      <c r="D81" s="113" t="s">
        <v>331</v>
      </c>
      <c r="E81" s="113" t="s">
        <v>112</v>
      </c>
      <c r="F81" s="113" t="s">
        <v>289</v>
      </c>
      <c r="G81" s="116" t="s">
        <v>332</v>
      </c>
      <c r="H81" s="109"/>
      <c r="L81" s="441">
        <v>18000</v>
      </c>
    </row>
    <row r="82" spans="1:12" ht="42" x14ac:dyDescent="0.35">
      <c r="A82" s="111">
        <v>24</v>
      </c>
      <c r="B82" s="113" t="s">
        <v>282</v>
      </c>
      <c r="C82" s="111" t="s">
        <v>197</v>
      </c>
      <c r="D82" s="113" t="s">
        <v>281</v>
      </c>
      <c r="E82" s="113" t="s">
        <v>111</v>
      </c>
      <c r="F82" s="113"/>
      <c r="G82" s="116" t="s">
        <v>333</v>
      </c>
      <c r="H82" s="109"/>
      <c r="L82" s="441">
        <v>1283</v>
      </c>
    </row>
    <row r="83" spans="1:12" x14ac:dyDescent="0.35">
      <c r="A83" s="112"/>
      <c r="B83" s="639" t="s">
        <v>56</v>
      </c>
      <c r="C83" s="639"/>
      <c r="D83" s="639"/>
      <c r="E83" s="639"/>
      <c r="F83" s="639"/>
      <c r="G83" s="639"/>
      <c r="H83" s="109"/>
      <c r="L83" s="445">
        <f>SUM(L54:L82)</f>
        <v>2042661.84</v>
      </c>
    </row>
    <row r="84" spans="1:12" x14ac:dyDescent="0.35">
      <c r="B84" s="118"/>
      <c r="C84" s="118"/>
      <c r="D84" s="118"/>
      <c r="E84" s="118"/>
      <c r="F84" s="122"/>
      <c r="G84" s="118"/>
      <c r="H84" s="119"/>
    </row>
    <row r="85" spans="1:12" x14ac:dyDescent="0.35">
      <c r="B85" s="118"/>
      <c r="C85" s="118"/>
      <c r="D85" s="118"/>
      <c r="E85" s="118"/>
      <c r="F85" s="122"/>
      <c r="G85" s="118"/>
      <c r="H85" s="119"/>
    </row>
    <row r="86" spans="1:12" x14ac:dyDescent="0.35">
      <c r="B86" s="118"/>
      <c r="C86" s="118"/>
      <c r="D86" s="118"/>
      <c r="E86" s="118"/>
      <c r="F86" s="122"/>
      <c r="G86" s="118"/>
      <c r="H86" s="119"/>
    </row>
    <row r="87" spans="1:12" x14ac:dyDescent="0.35">
      <c r="B87" s="118"/>
      <c r="C87" s="118"/>
      <c r="D87" s="118"/>
      <c r="E87" s="118"/>
      <c r="F87" s="122"/>
      <c r="G87" s="118"/>
      <c r="H87" s="119"/>
    </row>
    <row r="88" spans="1:12" x14ac:dyDescent="0.35">
      <c r="B88" s="118"/>
      <c r="C88" s="118"/>
      <c r="D88" s="118"/>
      <c r="E88" s="118"/>
      <c r="F88" s="122"/>
      <c r="G88" s="118"/>
      <c r="H88" s="119"/>
    </row>
    <row r="89" spans="1:12" x14ac:dyDescent="0.35">
      <c r="B89" s="118"/>
      <c r="C89" s="118"/>
      <c r="D89" s="118"/>
      <c r="E89" s="118"/>
      <c r="F89" s="122"/>
      <c r="G89" s="118"/>
      <c r="H89" s="119"/>
    </row>
    <row r="90" spans="1:12" x14ac:dyDescent="0.35">
      <c r="B90" s="118"/>
      <c r="C90" s="118"/>
      <c r="D90" s="118"/>
      <c r="E90" s="118"/>
      <c r="F90" s="122"/>
      <c r="G90" s="118"/>
      <c r="H90" s="119"/>
    </row>
    <row r="91" spans="1:12" x14ac:dyDescent="0.35">
      <c r="B91" s="118"/>
      <c r="C91" s="118"/>
      <c r="D91" s="118"/>
      <c r="E91" s="118"/>
      <c r="F91" s="122"/>
      <c r="G91" s="118"/>
      <c r="H91" s="119"/>
    </row>
    <row r="92" spans="1:12" x14ac:dyDescent="0.35">
      <c r="B92" s="118"/>
      <c r="C92" s="118"/>
      <c r="D92" s="118"/>
      <c r="E92" s="118"/>
      <c r="F92" s="122"/>
      <c r="G92" s="118"/>
      <c r="H92" s="119"/>
    </row>
    <row r="93" spans="1:12" x14ac:dyDescent="0.35">
      <c r="B93" s="118"/>
      <c r="C93" s="118"/>
      <c r="D93" s="118"/>
      <c r="E93" s="118"/>
      <c r="F93" s="122"/>
      <c r="G93" s="118"/>
      <c r="H93" s="119"/>
    </row>
  </sheetData>
  <mergeCells count="4">
    <mergeCell ref="B1:H1"/>
    <mergeCell ref="B2:H2"/>
    <mergeCell ref="B3:H3"/>
    <mergeCell ref="B83:G83"/>
  </mergeCells>
  <printOptions horizontalCentered="1"/>
  <pageMargins left="0.78740157480314965" right="0.19685039370078741" top="0.39370078740157483" bottom="0.39370078740157483" header="0.31496062992125984" footer="0.31496062992125984"/>
  <pageSetup paperSize="9" orientation="landscape" verticalDpi="0" copies="2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B16" sqref="B16"/>
    </sheetView>
  </sheetViews>
  <sheetFormatPr defaultRowHeight="21" x14ac:dyDescent="0.35"/>
  <cols>
    <col min="1" max="1" width="8" style="1" customWidth="1"/>
    <col min="2" max="2" width="39.375" style="1" customWidth="1"/>
    <col min="3" max="3" width="15.625" style="4" customWidth="1"/>
    <col min="4" max="4" width="3.125" style="4" customWidth="1"/>
    <col min="5" max="5" width="15.625" style="4" customWidth="1"/>
    <col min="6" max="16384" width="9" style="1"/>
  </cols>
  <sheetData>
    <row r="1" spans="1:5" s="20" customFormat="1" x14ac:dyDescent="0.35">
      <c r="A1" s="633" t="str">
        <f>งบแสดงฐานะ!A1</f>
        <v>เทศบาลตำบลนาดอกคำ อำเภอนาด้วง  จังหวัดเลย</v>
      </c>
      <c r="B1" s="633"/>
      <c r="C1" s="633"/>
      <c r="D1" s="633"/>
      <c r="E1" s="633"/>
    </row>
    <row r="2" spans="1:5" s="20" customFormat="1" x14ac:dyDescent="0.35">
      <c r="A2" s="633" t="s">
        <v>33</v>
      </c>
      <c r="B2" s="633"/>
      <c r="C2" s="633"/>
      <c r="D2" s="633"/>
      <c r="E2" s="633"/>
    </row>
    <row r="3" spans="1:5" s="20" customFormat="1" x14ac:dyDescent="0.35">
      <c r="A3" s="631" t="s">
        <v>367</v>
      </c>
      <c r="B3" s="631"/>
      <c r="C3" s="631"/>
      <c r="D3" s="631"/>
      <c r="E3" s="631"/>
    </row>
    <row r="4" spans="1:5" s="20" customFormat="1" x14ac:dyDescent="0.35">
      <c r="A4" s="34"/>
      <c r="B4" s="34"/>
      <c r="C4" s="34"/>
      <c r="D4" s="34"/>
      <c r="E4" s="34"/>
    </row>
    <row r="5" spans="1:5" s="20" customFormat="1" x14ac:dyDescent="0.35">
      <c r="A5" s="21" t="s">
        <v>363</v>
      </c>
      <c r="C5" s="27"/>
      <c r="D5" s="27"/>
      <c r="E5" s="19"/>
    </row>
    <row r="6" spans="1:5" s="20" customFormat="1" x14ac:dyDescent="0.35">
      <c r="A6" s="21"/>
      <c r="C6" s="23" t="s">
        <v>368</v>
      </c>
      <c r="D6" s="23"/>
      <c r="E6" s="28" t="s">
        <v>94</v>
      </c>
    </row>
    <row r="7" spans="1:5" x14ac:dyDescent="0.35">
      <c r="B7" s="1" t="s">
        <v>188</v>
      </c>
      <c r="C7" s="4">
        <v>28256.73</v>
      </c>
      <c r="E7" s="4">
        <v>20210.02</v>
      </c>
    </row>
    <row r="8" spans="1:5" x14ac:dyDescent="0.35">
      <c r="B8" s="1" t="s">
        <v>189</v>
      </c>
      <c r="C8" s="4">
        <v>0</v>
      </c>
      <c r="E8" s="4">
        <v>0</v>
      </c>
    </row>
    <row r="9" spans="1:5" x14ac:dyDescent="0.35">
      <c r="B9" s="1" t="s">
        <v>190</v>
      </c>
      <c r="C9" s="4">
        <v>0</v>
      </c>
      <c r="E9" s="4">
        <v>0</v>
      </c>
    </row>
    <row r="10" spans="1:5" x14ac:dyDescent="0.35">
      <c r="B10" s="1" t="s">
        <v>191</v>
      </c>
      <c r="C10" s="4">
        <v>46179.6</v>
      </c>
      <c r="E10" s="4">
        <v>38559.949999999997</v>
      </c>
    </row>
    <row r="11" spans="1:5" x14ac:dyDescent="0.35">
      <c r="B11" s="1" t="s">
        <v>192</v>
      </c>
      <c r="C11" s="4">
        <v>362043</v>
      </c>
      <c r="E11" s="4">
        <v>506834</v>
      </c>
    </row>
    <row r="12" spans="1:5" x14ac:dyDescent="0.35">
      <c r="B12" s="1" t="s">
        <v>193</v>
      </c>
      <c r="C12" s="4">
        <v>25845</v>
      </c>
      <c r="E12" s="4">
        <v>25845</v>
      </c>
    </row>
    <row r="13" spans="1:5" x14ac:dyDescent="0.35">
      <c r="B13" s="1" t="s">
        <v>410</v>
      </c>
      <c r="C13" s="4">
        <v>8650</v>
      </c>
      <c r="E13" s="4">
        <v>0</v>
      </c>
    </row>
    <row r="14" spans="1:5" x14ac:dyDescent="0.35">
      <c r="B14" s="1" t="s">
        <v>194</v>
      </c>
      <c r="C14" s="4">
        <v>672398.18</v>
      </c>
      <c r="E14" s="4">
        <v>672398.18</v>
      </c>
    </row>
    <row r="15" spans="1:5" x14ac:dyDescent="0.35">
      <c r="B15" s="1" t="s">
        <v>433</v>
      </c>
      <c r="C15" s="6">
        <v>170000</v>
      </c>
      <c r="E15" s="6">
        <v>170000</v>
      </c>
    </row>
    <row r="16" spans="1:5" ht="21.75" thickBot="1" x14ac:dyDescent="0.4">
      <c r="B16" s="2" t="s">
        <v>56</v>
      </c>
      <c r="C16" s="7">
        <f>SUM(C7:C15)</f>
        <v>1313372.51</v>
      </c>
      <c r="E16" s="7">
        <f>SUM(E7:E15)</f>
        <v>1433847.15</v>
      </c>
    </row>
    <row r="17" ht="21.75" thickTop="1" x14ac:dyDescent="0.35"/>
  </sheetData>
  <mergeCells count="3">
    <mergeCell ref="A1:E1"/>
    <mergeCell ref="A2:E2"/>
    <mergeCell ref="A3:E3"/>
  </mergeCells>
  <pageMargins left="0.78740157480314965" right="0.39370078740157483" top="0.78740157480314965" bottom="0.74803149606299213" header="0.31496062992125984" footer="0.31496062992125984"/>
  <pageSetup paperSize="9" orientation="portrait" verticalDpi="0" copies="2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J9" sqref="J9"/>
    </sheetView>
  </sheetViews>
  <sheetFormatPr defaultRowHeight="21" x14ac:dyDescent="0.35"/>
  <cols>
    <col min="1" max="5" width="9" style="1"/>
    <col min="6" max="6" width="15.625" style="4" customWidth="1"/>
    <col min="7" max="7" width="3.125" style="4" customWidth="1"/>
    <col min="8" max="8" width="15.625" style="4" customWidth="1"/>
    <col min="9" max="16384" width="9" style="1"/>
  </cols>
  <sheetData>
    <row r="1" spans="1:8" s="20" customFormat="1" x14ac:dyDescent="0.35">
      <c r="A1" s="633" t="str">
        <f>งบแสดงฐานะ!A1</f>
        <v>เทศบาลตำบลนาดอกคำ อำเภอนาด้วง  จังหวัดเลย</v>
      </c>
      <c r="B1" s="633"/>
      <c r="C1" s="633"/>
      <c r="D1" s="633"/>
      <c r="E1" s="633"/>
      <c r="F1" s="633"/>
      <c r="G1" s="633"/>
      <c r="H1" s="633"/>
    </row>
    <row r="2" spans="1:8" s="20" customFormat="1" x14ac:dyDescent="0.35">
      <c r="A2" s="633" t="s">
        <v>33</v>
      </c>
      <c r="B2" s="633"/>
      <c r="C2" s="633"/>
      <c r="D2" s="633"/>
      <c r="E2" s="633"/>
      <c r="F2" s="633"/>
      <c r="G2" s="633"/>
      <c r="H2" s="633"/>
    </row>
    <row r="3" spans="1:8" s="20" customFormat="1" x14ac:dyDescent="0.35">
      <c r="A3" s="631" t="s">
        <v>367</v>
      </c>
      <c r="B3" s="631"/>
      <c r="C3" s="631"/>
      <c r="D3" s="631"/>
      <c r="E3" s="631"/>
      <c r="F3" s="631"/>
      <c r="G3" s="631"/>
      <c r="H3" s="631"/>
    </row>
    <row r="4" spans="1:8" s="20" customFormat="1" x14ac:dyDescent="0.35">
      <c r="A4" s="34"/>
      <c r="B4" s="34"/>
      <c r="C4" s="34"/>
      <c r="D4" s="34"/>
      <c r="E4" s="34"/>
      <c r="F4" s="34"/>
      <c r="G4" s="34"/>
      <c r="H4" s="34"/>
    </row>
    <row r="5" spans="1:8" s="20" customFormat="1" x14ac:dyDescent="0.35">
      <c r="A5" s="21" t="s">
        <v>364</v>
      </c>
      <c r="D5" s="19"/>
      <c r="E5" s="23"/>
      <c r="F5" s="27"/>
      <c r="G5" s="27"/>
      <c r="H5" s="19"/>
    </row>
    <row r="6" spans="1:8" s="20" customFormat="1" x14ac:dyDescent="0.35">
      <c r="A6" s="21"/>
      <c r="D6" s="19"/>
      <c r="E6" s="23"/>
      <c r="F6" s="23" t="s">
        <v>368</v>
      </c>
      <c r="G6" s="23"/>
      <c r="H6" s="28" t="s">
        <v>94</v>
      </c>
    </row>
    <row r="7" spans="1:8" x14ac:dyDescent="0.35">
      <c r="B7" s="1" t="s">
        <v>280</v>
      </c>
      <c r="F7" s="4">
        <v>0</v>
      </c>
      <c r="H7" s="4">
        <v>0</v>
      </c>
    </row>
    <row r="8" spans="1:8" x14ac:dyDescent="0.35">
      <c r="B8" s="1" t="s">
        <v>279</v>
      </c>
      <c r="F8" s="4">
        <v>0</v>
      </c>
      <c r="H8" s="4">
        <v>0</v>
      </c>
    </row>
    <row r="9" spans="1:8" x14ac:dyDescent="0.35">
      <c r="B9" s="9" t="s">
        <v>42</v>
      </c>
    </row>
    <row r="10" spans="1:8" x14ac:dyDescent="0.35">
      <c r="F10" s="6"/>
      <c r="H10" s="6"/>
    </row>
    <row r="11" spans="1:8" ht="21.75" thickBot="1" x14ac:dyDescent="0.4">
      <c r="B11" s="2" t="s">
        <v>56</v>
      </c>
      <c r="F11" s="7">
        <f>SUM(F7:F10)</f>
        <v>0</v>
      </c>
      <c r="H11" s="7">
        <f>SUM(H7:H10)</f>
        <v>0</v>
      </c>
    </row>
    <row r="12" spans="1:8" ht="21.75" thickTop="1" x14ac:dyDescent="0.35"/>
  </sheetData>
  <mergeCells count="3">
    <mergeCell ref="A1:H1"/>
    <mergeCell ref="A2:H2"/>
    <mergeCell ref="A3:H3"/>
  </mergeCells>
  <pageMargins left="0.78740157480314965" right="0.39370078740157483" top="0.78740157480314965" bottom="0.74803149606299213" header="0.31496062992125984" footer="0.31496062992125984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7" workbookViewId="0">
      <selection activeCell="B10" sqref="B10"/>
    </sheetView>
  </sheetViews>
  <sheetFormatPr defaultRowHeight="21" x14ac:dyDescent="0.35"/>
  <cols>
    <col min="1" max="1" width="24.5" style="109" customWidth="1"/>
    <col min="2" max="2" width="33.5" style="109" customWidth="1"/>
    <col min="3" max="3" width="13.875" style="268" customWidth="1"/>
    <col min="4" max="4" width="10.5" style="109" customWidth="1"/>
    <col min="5" max="5" width="13.625" style="109" customWidth="1"/>
    <col min="6" max="6" width="13" style="269" customWidth="1"/>
    <col min="7" max="7" width="11.75" style="109" customWidth="1"/>
    <col min="8" max="16384" width="9" style="109"/>
  </cols>
  <sheetData>
    <row r="1" spans="1:8" s="20" customFormat="1" x14ac:dyDescent="0.35">
      <c r="A1" s="633" t="str">
        <f>งบแสดงฐานะ!A1</f>
        <v>เทศบาลตำบลนาดอกคำ อำเภอนาด้วง  จังหวัดเลย</v>
      </c>
      <c r="B1" s="633"/>
      <c r="C1" s="633"/>
      <c r="D1" s="633"/>
      <c r="E1" s="633"/>
      <c r="F1" s="633"/>
      <c r="G1" s="633"/>
      <c r="H1" s="24"/>
    </row>
    <row r="2" spans="1:8" s="20" customFormat="1" x14ac:dyDescent="0.35">
      <c r="A2" s="633" t="s">
        <v>33</v>
      </c>
      <c r="B2" s="633"/>
      <c r="C2" s="633"/>
      <c r="D2" s="633"/>
      <c r="E2" s="633"/>
      <c r="F2" s="633"/>
      <c r="G2" s="633"/>
      <c r="H2" s="24"/>
    </row>
    <row r="3" spans="1:8" s="20" customFormat="1" x14ac:dyDescent="0.35">
      <c r="A3" s="631" t="s">
        <v>367</v>
      </c>
      <c r="B3" s="631"/>
      <c r="C3" s="631"/>
      <c r="D3" s="631"/>
      <c r="E3" s="631"/>
      <c r="F3" s="631"/>
      <c r="G3" s="631"/>
      <c r="H3" s="25"/>
    </row>
    <row r="4" spans="1:8" s="20" customFormat="1" x14ac:dyDescent="0.35">
      <c r="A4" s="21" t="s">
        <v>365</v>
      </c>
      <c r="C4" s="59"/>
      <c r="D4" s="19"/>
      <c r="E4" s="23"/>
      <c r="F4" s="27"/>
      <c r="G4" s="27"/>
      <c r="H4" s="19"/>
    </row>
    <row r="5" spans="1:8" x14ac:dyDescent="0.35">
      <c r="A5" s="108" t="s">
        <v>378</v>
      </c>
    </row>
    <row r="6" spans="1:8" x14ac:dyDescent="0.35">
      <c r="A6" s="645" t="s">
        <v>80</v>
      </c>
      <c r="B6" s="645" t="s">
        <v>81</v>
      </c>
      <c r="C6" s="646" t="s">
        <v>82</v>
      </c>
      <c r="D6" s="639" t="s">
        <v>83</v>
      </c>
      <c r="E6" s="639"/>
      <c r="F6" s="640" t="s">
        <v>86</v>
      </c>
      <c r="G6" s="641" t="s">
        <v>87</v>
      </c>
    </row>
    <row r="7" spans="1:8" x14ac:dyDescent="0.35">
      <c r="A7" s="645"/>
      <c r="B7" s="645"/>
      <c r="C7" s="646"/>
      <c r="D7" s="270" t="s">
        <v>84</v>
      </c>
      <c r="E7" s="270" t="s">
        <v>85</v>
      </c>
      <c r="F7" s="640"/>
      <c r="G7" s="641"/>
    </row>
    <row r="8" spans="1:8" x14ac:dyDescent="0.35">
      <c r="A8" s="326" t="s">
        <v>290</v>
      </c>
      <c r="B8" s="327" t="s">
        <v>291</v>
      </c>
      <c r="C8" s="328">
        <v>2891500</v>
      </c>
      <c r="D8" s="329" t="s">
        <v>292</v>
      </c>
      <c r="E8" s="330" t="s">
        <v>293</v>
      </c>
      <c r="F8" s="331">
        <v>0</v>
      </c>
      <c r="G8" s="329" t="s">
        <v>294</v>
      </c>
    </row>
    <row r="9" spans="1:8" x14ac:dyDescent="0.35">
      <c r="A9" s="326" t="s">
        <v>290</v>
      </c>
      <c r="B9" s="327" t="s">
        <v>295</v>
      </c>
      <c r="C9" s="328">
        <v>2492200</v>
      </c>
      <c r="D9" s="329" t="s">
        <v>292</v>
      </c>
      <c r="E9" s="330" t="s">
        <v>293</v>
      </c>
      <c r="F9" s="328">
        <v>1627253.45</v>
      </c>
      <c r="G9" s="329" t="s">
        <v>294</v>
      </c>
    </row>
    <row r="10" spans="1:8" x14ac:dyDescent="0.35">
      <c r="A10" s="326" t="s">
        <v>290</v>
      </c>
      <c r="B10" s="327" t="s">
        <v>296</v>
      </c>
      <c r="C10" s="328">
        <v>3933700</v>
      </c>
      <c r="D10" s="329" t="s">
        <v>292</v>
      </c>
      <c r="E10" s="330" t="s">
        <v>293</v>
      </c>
      <c r="F10" s="328">
        <v>3856077.09</v>
      </c>
      <c r="G10" s="329" t="s">
        <v>294</v>
      </c>
    </row>
    <row r="11" spans="1:8" x14ac:dyDescent="0.35">
      <c r="A11" s="326" t="s">
        <v>290</v>
      </c>
      <c r="B11" s="327" t="s">
        <v>297</v>
      </c>
      <c r="C11" s="328">
        <v>895900</v>
      </c>
      <c r="D11" s="332" t="s">
        <v>292</v>
      </c>
      <c r="E11" s="329" t="s">
        <v>293</v>
      </c>
      <c r="F11" s="328">
        <v>0</v>
      </c>
      <c r="G11" s="329"/>
    </row>
    <row r="12" spans="1:8" x14ac:dyDescent="0.35">
      <c r="A12" s="642" t="s">
        <v>56</v>
      </c>
      <c r="B12" s="642"/>
      <c r="C12" s="333">
        <f>SUM(C8:C11)</f>
        <v>10213300</v>
      </c>
      <c r="D12" s="334"/>
      <c r="E12" s="334"/>
      <c r="F12" s="333">
        <f>SUM(F8:F11)</f>
        <v>5483330.54</v>
      </c>
      <c r="G12" s="334"/>
    </row>
    <row r="13" spans="1:8" x14ac:dyDescent="0.35">
      <c r="A13" s="109" t="s">
        <v>299</v>
      </c>
    </row>
    <row r="15" spans="1:8" x14ac:dyDescent="0.35">
      <c r="A15" s="108" t="s">
        <v>62</v>
      </c>
    </row>
    <row r="16" spans="1:8" x14ac:dyDescent="0.35">
      <c r="A16" s="645" t="s">
        <v>80</v>
      </c>
      <c r="B16" s="645" t="s">
        <v>81</v>
      </c>
      <c r="C16" s="646" t="s">
        <v>82</v>
      </c>
      <c r="D16" s="639" t="s">
        <v>83</v>
      </c>
      <c r="E16" s="639"/>
      <c r="F16" s="640" t="s">
        <v>86</v>
      </c>
      <c r="G16" s="641" t="s">
        <v>87</v>
      </c>
    </row>
    <row r="17" spans="1:7" x14ac:dyDescent="0.35">
      <c r="A17" s="645"/>
      <c r="B17" s="645"/>
      <c r="C17" s="646"/>
      <c r="D17" s="270" t="s">
        <v>84</v>
      </c>
      <c r="E17" s="270" t="s">
        <v>85</v>
      </c>
      <c r="F17" s="640"/>
      <c r="G17" s="641"/>
    </row>
    <row r="18" spans="1:7" x14ac:dyDescent="0.35">
      <c r="A18" s="326" t="s">
        <v>290</v>
      </c>
      <c r="B18" s="327" t="s">
        <v>291</v>
      </c>
      <c r="C18" s="328">
        <v>2891500</v>
      </c>
      <c r="D18" s="329" t="s">
        <v>292</v>
      </c>
      <c r="E18" s="330" t="s">
        <v>293</v>
      </c>
      <c r="F18" s="331">
        <v>137782.04999999999</v>
      </c>
      <c r="G18" s="329" t="s">
        <v>294</v>
      </c>
    </row>
    <row r="19" spans="1:7" x14ac:dyDescent="0.35">
      <c r="A19" s="326" t="s">
        <v>290</v>
      </c>
      <c r="B19" s="327" t="s">
        <v>295</v>
      </c>
      <c r="C19" s="328">
        <v>2492200</v>
      </c>
      <c r="D19" s="329" t="s">
        <v>292</v>
      </c>
      <c r="E19" s="330" t="s">
        <v>293</v>
      </c>
      <c r="F19" s="328">
        <v>2492200</v>
      </c>
      <c r="G19" s="329" t="s">
        <v>294</v>
      </c>
    </row>
    <row r="20" spans="1:7" x14ac:dyDescent="0.35">
      <c r="A20" s="326" t="s">
        <v>290</v>
      </c>
      <c r="B20" s="327" t="s">
        <v>296</v>
      </c>
      <c r="C20" s="328">
        <v>3933700</v>
      </c>
      <c r="D20" s="329" t="s">
        <v>292</v>
      </c>
      <c r="E20" s="330" t="s">
        <v>293</v>
      </c>
      <c r="F20" s="328">
        <v>3856077.09</v>
      </c>
      <c r="G20" s="329" t="s">
        <v>294</v>
      </c>
    </row>
    <row r="21" spans="1:7" x14ac:dyDescent="0.35">
      <c r="A21" s="326" t="s">
        <v>290</v>
      </c>
      <c r="B21" s="327" t="s">
        <v>297</v>
      </c>
      <c r="C21" s="328">
        <v>895900</v>
      </c>
      <c r="D21" s="332" t="s">
        <v>292</v>
      </c>
      <c r="E21" s="329" t="s">
        <v>293</v>
      </c>
      <c r="F21" s="328">
        <v>0</v>
      </c>
      <c r="G21" s="329"/>
    </row>
    <row r="22" spans="1:7" x14ac:dyDescent="0.35">
      <c r="A22" s="643" t="s">
        <v>56</v>
      </c>
      <c r="B22" s="644"/>
      <c r="C22" s="333">
        <f>SUM(C18:C21)</f>
        <v>10213300</v>
      </c>
      <c r="D22" s="334"/>
      <c r="E22" s="334"/>
      <c r="F22" s="333">
        <f>SUM(F18:F21)</f>
        <v>6486059.1399999997</v>
      </c>
      <c r="G22" s="334"/>
    </row>
    <row r="23" spans="1:7" x14ac:dyDescent="0.35">
      <c r="A23" s="109" t="s">
        <v>298</v>
      </c>
    </row>
  </sheetData>
  <mergeCells count="17">
    <mergeCell ref="A22:B22"/>
    <mergeCell ref="A6:A7"/>
    <mergeCell ref="B6:B7"/>
    <mergeCell ref="C6:C7"/>
    <mergeCell ref="D6:E6"/>
    <mergeCell ref="D16:E16"/>
    <mergeCell ref="A16:A17"/>
    <mergeCell ref="B16:B17"/>
    <mergeCell ref="C16:C17"/>
    <mergeCell ref="F16:F17"/>
    <mergeCell ref="G16:G17"/>
    <mergeCell ref="A1:G1"/>
    <mergeCell ref="A12:B12"/>
    <mergeCell ref="A2:G2"/>
    <mergeCell ref="A3:G3"/>
    <mergeCell ref="F6:F7"/>
    <mergeCell ref="G6:G7"/>
  </mergeCells>
  <printOptions horizontalCentered="1"/>
  <pageMargins left="0.78740157480314965" right="0.39370078740157483" top="0.78740157480314965" bottom="3.937007874015748E-2" header="0.31496062992125984" footer="0.31496062992125984"/>
  <pageSetup paperSize="9" orientation="landscape" verticalDpi="0" copies="2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B9" sqref="B9"/>
    </sheetView>
  </sheetViews>
  <sheetFormatPr defaultRowHeight="18.75" customHeight="1" x14ac:dyDescent="0.35"/>
  <cols>
    <col min="1" max="1" width="6.375" style="1" customWidth="1"/>
    <col min="2" max="2" width="41.875" style="1" customWidth="1"/>
    <col min="3" max="4" width="12.625" style="142" customWidth="1"/>
    <col min="5" max="5" width="13.875" style="142" customWidth="1"/>
    <col min="6" max="6" width="12.625" style="142" customWidth="1"/>
    <col min="7" max="7" width="14.25" style="142" customWidth="1"/>
    <col min="8" max="8" width="13.625" style="142" customWidth="1"/>
    <col min="9" max="16384" width="9" style="1"/>
  </cols>
  <sheetData>
    <row r="1" spans="1:11" s="20" customFormat="1" ht="18.75" customHeight="1" x14ac:dyDescent="0.35">
      <c r="A1" s="633" t="str">
        <f>งบแสดงฐานะ!A1</f>
        <v>เทศบาลตำบลนาดอกคำ อำเภอนาด้วง  จังหวัดเลย</v>
      </c>
      <c r="B1" s="633"/>
      <c r="C1" s="633"/>
      <c r="D1" s="633"/>
      <c r="E1" s="633"/>
      <c r="F1" s="633"/>
      <c r="G1" s="633"/>
      <c r="H1" s="633"/>
      <c r="I1" s="24"/>
      <c r="J1" s="24"/>
      <c r="K1" s="24"/>
    </row>
    <row r="2" spans="1:11" s="20" customFormat="1" ht="18.75" customHeight="1" x14ac:dyDescent="0.35">
      <c r="A2" s="633" t="s">
        <v>33</v>
      </c>
      <c r="B2" s="633"/>
      <c r="C2" s="633"/>
      <c r="D2" s="633"/>
      <c r="E2" s="633"/>
      <c r="F2" s="633"/>
      <c r="G2" s="633"/>
      <c r="H2" s="633"/>
      <c r="I2" s="24"/>
      <c r="J2" s="24"/>
      <c r="K2" s="24"/>
    </row>
    <row r="3" spans="1:11" s="20" customFormat="1" ht="18.75" customHeight="1" x14ac:dyDescent="0.35">
      <c r="A3" s="631" t="s">
        <v>367</v>
      </c>
      <c r="B3" s="631"/>
      <c r="C3" s="631"/>
      <c r="D3" s="631"/>
      <c r="E3" s="631"/>
      <c r="F3" s="631"/>
      <c r="G3" s="631"/>
      <c r="H3" s="631"/>
      <c r="I3" s="25"/>
      <c r="J3" s="25"/>
      <c r="K3" s="25"/>
    </row>
    <row r="4" spans="1:11" s="20" customFormat="1" ht="15" customHeight="1" x14ac:dyDescent="0.35">
      <c r="A4" s="21" t="s">
        <v>343</v>
      </c>
      <c r="C4" s="138"/>
      <c r="D4" s="138"/>
      <c r="E4" s="139"/>
      <c r="F4" s="138"/>
      <c r="G4" s="138"/>
      <c r="H4" s="139"/>
      <c r="I4" s="27"/>
      <c r="J4" s="27"/>
      <c r="K4" s="19"/>
    </row>
    <row r="5" spans="1:11" ht="18.75" customHeight="1" x14ac:dyDescent="0.35">
      <c r="C5" s="651">
        <v>2562</v>
      </c>
      <c r="D5" s="651"/>
      <c r="E5" s="651"/>
      <c r="F5" s="652" t="s">
        <v>94</v>
      </c>
      <c r="G5" s="652"/>
      <c r="H5" s="652"/>
    </row>
    <row r="6" spans="1:11" ht="18.75" customHeight="1" x14ac:dyDescent="0.35">
      <c r="A6" s="647" t="s">
        <v>411</v>
      </c>
      <c r="B6" s="648"/>
      <c r="C6" s="453"/>
      <c r="D6" s="453"/>
      <c r="E6" s="453">
        <v>21518320.850000001</v>
      </c>
      <c r="F6" s="453"/>
      <c r="G6" s="453"/>
      <c r="H6" s="453">
        <v>15913263.380000001</v>
      </c>
    </row>
    <row r="7" spans="1:11" ht="18.75" customHeight="1" x14ac:dyDescent="0.35">
      <c r="A7" s="450"/>
      <c r="B7" s="451" t="s">
        <v>88</v>
      </c>
      <c r="C7" s="140">
        <v>8599505.0600000005</v>
      </c>
      <c r="D7" s="140"/>
      <c r="E7" s="140"/>
      <c r="F7" s="140">
        <v>5643061</v>
      </c>
      <c r="G7" s="140"/>
      <c r="H7" s="140"/>
    </row>
    <row r="8" spans="1:11" ht="18.75" customHeight="1" x14ac:dyDescent="0.35">
      <c r="A8" s="450"/>
      <c r="B8" s="451" t="s">
        <v>413</v>
      </c>
      <c r="C8" s="140"/>
      <c r="D8" s="140"/>
      <c r="E8" s="140"/>
      <c r="F8" s="140"/>
      <c r="G8" s="140"/>
      <c r="H8" s="140"/>
    </row>
    <row r="9" spans="1:11" ht="18.75" customHeight="1" x14ac:dyDescent="0.35">
      <c r="A9" s="450"/>
      <c r="B9" s="451" t="s">
        <v>89</v>
      </c>
      <c r="C9" s="141">
        <v>1289925.76</v>
      </c>
      <c r="D9" s="140"/>
      <c r="E9" s="140"/>
      <c r="F9" s="141">
        <v>1410765.25</v>
      </c>
      <c r="G9" s="140"/>
      <c r="H9" s="140"/>
    </row>
    <row r="10" spans="1:11" ht="18.75" customHeight="1" x14ac:dyDescent="0.35">
      <c r="A10" s="452" t="s">
        <v>90</v>
      </c>
      <c r="B10" s="451" t="s">
        <v>91</v>
      </c>
      <c r="C10" s="140"/>
      <c r="D10" s="140">
        <f>SUM(C7-C9)</f>
        <v>7309579.3000000007</v>
      </c>
      <c r="E10" s="140"/>
      <c r="F10" s="140"/>
      <c r="G10" s="140">
        <v>4232295.75</v>
      </c>
      <c r="H10" s="140"/>
    </row>
    <row r="11" spans="1:11" ht="18.75" customHeight="1" x14ac:dyDescent="0.35">
      <c r="A11" s="450"/>
      <c r="B11" s="451" t="s">
        <v>19</v>
      </c>
      <c r="C11" s="140"/>
      <c r="D11" s="140">
        <v>16600</v>
      </c>
      <c r="E11" s="140"/>
      <c r="F11" s="140"/>
      <c r="G11" s="140">
        <v>181099</v>
      </c>
      <c r="H11" s="140"/>
    </row>
    <row r="12" spans="1:11" ht="18.75" customHeight="1" x14ac:dyDescent="0.35">
      <c r="A12" s="450"/>
      <c r="B12" s="451" t="s">
        <v>300</v>
      </c>
      <c r="C12" s="140"/>
      <c r="D12" s="140">
        <v>61517.72</v>
      </c>
      <c r="E12" s="140"/>
      <c r="F12" s="140"/>
      <c r="G12" s="140">
        <v>221379.81</v>
      </c>
      <c r="H12" s="140"/>
    </row>
    <row r="13" spans="1:11" ht="18.75" customHeight="1" x14ac:dyDescent="0.35">
      <c r="A13" s="450"/>
      <c r="B13" s="451" t="s">
        <v>301</v>
      </c>
      <c r="C13" s="140"/>
      <c r="D13" s="140">
        <v>1002728.6</v>
      </c>
      <c r="E13" s="140"/>
      <c r="F13" s="140"/>
      <c r="G13" s="140">
        <v>973522.91</v>
      </c>
      <c r="H13" s="140"/>
    </row>
    <row r="14" spans="1:11" ht="18.75" customHeight="1" x14ac:dyDescent="0.35">
      <c r="A14" s="452" t="s">
        <v>92</v>
      </c>
      <c r="B14" s="451" t="s">
        <v>429</v>
      </c>
      <c r="C14" s="140"/>
      <c r="D14" s="338">
        <v>-620.35</v>
      </c>
      <c r="E14" s="140"/>
      <c r="F14" s="140"/>
      <c r="G14" s="140"/>
      <c r="H14" s="140"/>
    </row>
    <row r="15" spans="1:11" ht="18.75" customHeight="1" x14ac:dyDescent="0.35">
      <c r="A15" s="450"/>
      <c r="B15" s="451" t="s">
        <v>93</v>
      </c>
      <c r="C15" s="140"/>
      <c r="D15" s="338">
        <v>-2902460</v>
      </c>
      <c r="E15" s="141">
        <f>SUM(D10:D15)</f>
        <v>5487345.2700000014</v>
      </c>
      <c r="F15" s="140"/>
      <c r="G15" s="146">
        <v>-3240</v>
      </c>
      <c r="H15" s="141">
        <f>SUM(G10:G15)</f>
        <v>5605057.4699999997</v>
      </c>
    </row>
    <row r="16" spans="1:11" ht="18.75" customHeight="1" x14ac:dyDescent="0.35">
      <c r="A16" s="649" t="s">
        <v>412</v>
      </c>
      <c r="B16" s="650"/>
      <c r="C16" s="141"/>
      <c r="D16" s="141"/>
      <c r="E16" s="157">
        <f>SUM(E6:E15)</f>
        <v>27005666.120000005</v>
      </c>
      <c r="F16" s="141"/>
      <c r="G16" s="141"/>
      <c r="H16" s="157">
        <f>SUM(H6:H15)</f>
        <v>21518320.850000001</v>
      </c>
    </row>
    <row r="17" spans="1:7" ht="6.75" customHeight="1" x14ac:dyDescent="0.35"/>
    <row r="18" spans="1:7" ht="18.75" customHeight="1" x14ac:dyDescent="0.35">
      <c r="A18" s="1" t="s">
        <v>414</v>
      </c>
      <c r="D18" s="147"/>
      <c r="E18" s="337">
        <v>2562</v>
      </c>
      <c r="F18" s="336"/>
      <c r="G18" s="337">
        <v>2561</v>
      </c>
    </row>
    <row r="19" spans="1:7" ht="18.75" customHeight="1" x14ac:dyDescent="0.35">
      <c r="B19" s="1" t="s">
        <v>302</v>
      </c>
      <c r="E19" s="142">
        <v>3163011.73</v>
      </c>
      <c r="G19" s="142">
        <v>2739967.5</v>
      </c>
    </row>
    <row r="20" spans="1:7" ht="18.75" customHeight="1" x14ac:dyDescent="0.35">
      <c r="B20" s="1" t="s">
        <v>303</v>
      </c>
      <c r="E20" s="142">
        <v>16777.95</v>
      </c>
      <c r="G20" s="142">
        <v>7404.3</v>
      </c>
    </row>
    <row r="21" spans="1:7" ht="18.75" customHeight="1" x14ac:dyDescent="0.35">
      <c r="B21" s="1" t="s">
        <v>304</v>
      </c>
      <c r="E21" s="142">
        <v>0</v>
      </c>
      <c r="G21" s="142">
        <v>0</v>
      </c>
    </row>
    <row r="22" spans="1:7" ht="18.75" customHeight="1" x14ac:dyDescent="0.35">
      <c r="B22" s="1" t="s">
        <v>339</v>
      </c>
      <c r="E22" s="142">
        <v>0</v>
      </c>
    </row>
    <row r="23" spans="1:7" ht="18.75" customHeight="1" x14ac:dyDescent="0.35">
      <c r="B23" s="1" t="s">
        <v>435</v>
      </c>
      <c r="E23" s="142">
        <v>4729969.46</v>
      </c>
      <c r="G23" s="142">
        <v>3727240.86</v>
      </c>
    </row>
    <row r="24" spans="1:7" ht="18.75" customHeight="1" x14ac:dyDescent="0.35">
      <c r="B24" s="1" t="s">
        <v>341</v>
      </c>
      <c r="E24" s="142">
        <v>26820000</v>
      </c>
      <c r="G24" s="142">
        <v>0</v>
      </c>
    </row>
    <row r="25" spans="1:7" ht="18.75" customHeight="1" x14ac:dyDescent="0.35">
      <c r="B25" s="1" t="s">
        <v>340</v>
      </c>
      <c r="E25" s="142">
        <v>30000</v>
      </c>
      <c r="G25" s="142">
        <v>30000</v>
      </c>
    </row>
    <row r="26" spans="1:7" ht="18.75" customHeight="1" x14ac:dyDescent="0.35">
      <c r="B26" s="1" t="s">
        <v>434</v>
      </c>
      <c r="E26" s="142">
        <v>640199.18000000005</v>
      </c>
    </row>
    <row r="27" spans="1:7" ht="18.75" customHeight="1" x14ac:dyDescent="0.35">
      <c r="B27" s="1" t="s">
        <v>436</v>
      </c>
      <c r="E27" s="449">
        <v>-8394292.1999999993</v>
      </c>
      <c r="G27" s="143">
        <v>15013708.189999999</v>
      </c>
    </row>
    <row r="28" spans="1:7" ht="18.75" customHeight="1" thickBot="1" x14ac:dyDescent="0.4">
      <c r="D28" s="144"/>
      <c r="E28" s="145">
        <f>SUM(E19:E27)</f>
        <v>27005666.120000001</v>
      </c>
      <c r="G28" s="145">
        <f>SUM(G19:G27)</f>
        <v>21518320.850000001</v>
      </c>
    </row>
    <row r="29" spans="1:7" ht="6" customHeight="1" thickTop="1" x14ac:dyDescent="0.35"/>
    <row r="30" spans="1:7" ht="18.75" customHeight="1" x14ac:dyDescent="0.35">
      <c r="D30" s="148"/>
      <c r="E30" s="335">
        <v>2562</v>
      </c>
      <c r="F30" s="336"/>
      <c r="G30" s="335">
        <v>2561</v>
      </c>
    </row>
    <row r="31" spans="1:7" ht="17.25" customHeight="1" x14ac:dyDescent="0.35">
      <c r="A31" s="1" t="s">
        <v>95</v>
      </c>
      <c r="E31" s="142">
        <v>0</v>
      </c>
      <c r="G31" s="142">
        <v>0</v>
      </c>
    </row>
    <row r="32" spans="1:7" ht="17.25" customHeight="1" x14ac:dyDescent="0.35">
      <c r="A32" s="30" t="s">
        <v>366</v>
      </c>
    </row>
  </sheetData>
  <mergeCells count="7">
    <mergeCell ref="A6:B6"/>
    <mergeCell ref="A16:B16"/>
    <mergeCell ref="C5:E5"/>
    <mergeCell ref="F5:H5"/>
    <mergeCell ref="A1:H1"/>
    <mergeCell ref="A2:H2"/>
    <mergeCell ref="A3:H3"/>
  </mergeCells>
  <printOptions horizontalCentered="1"/>
  <pageMargins left="0.51181102362204722" right="0.27559055118110237" top="0" bottom="0" header="0.31496062992125984" footer="0.19685039370078741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opLeftCell="A14" workbookViewId="0">
      <selection activeCell="A17" sqref="A17:XFD31"/>
    </sheetView>
  </sheetViews>
  <sheetFormatPr defaultRowHeight="20.25" customHeight="1" x14ac:dyDescent="0.35"/>
  <cols>
    <col min="1" max="1" width="14.75" style="109" customWidth="1"/>
    <col min="2" max="2" width="19.125" style="109" customWidth="1"/>
    <col min="3" max="3" width="33.25" style="109" customWidth="1"/>
    <col min="4" max="6" width="10.75" style="268" customWidth="1"/>
    <col min="7" max="7" width="10.75" style="269" customWidth="1"/>
    <col min="8" max="8" width="10.75" style="268" customWidth="1"/>
    <col min="9" max="16384" width="9" style="109"/>
  </cols>
  <sheetData>
    <row r="1" spans="1:27" s="20" customFormat="1" ht="20.25" customHeight="1" x14ac:dyDescent="0.35">
      <c r="A1" s="633" t="str">
        <f>งบแสดงฐานะ!A1</f>
        <v>เทศบาลตำบลนาดอกคำ อำเภอนาด้วง  จังหวัดเลย</v>
      </c>
      <c r="B1" s="633"/>
      <c r="C1" s="633"/>
      <c r="D1" s="633"/>
      <c r="E1" s="633"/>
      <c r="F1" s="633"/>
      <c r="G1" s="633"/>
      <c r="H1" s="633"/>
    </row>
    <row r="2" spans="1:27" s="20" customFormat="1" ht="20.25" customHeight="1" x14ac:dyDescent="0.35">
      <c r="A2" s="633" t="s">
        <v>33</v>
      </c>
      <c r="B2" s="633"/>
      <c r="C2" s="633"/>
      <c r="D2" s="633"/>
      <c r="E2" s="633"/>
      <c r="F2" s="633"/>
      <c r="G2" s="633"/>
      <c r="H2" s="633"/>
    </row>
    <row r="3" spans="1:27" s="20" customFormat="1" ht="20.25" customHeight="1" x14ac:dyDescent="0.35">
      <c r="A3" s="631" t="s">
        <v>367</v>
      </c>
      <c r="B3" s="631"/>
      <c r="C3" s="631"/>
      <c r="D3" s="631"/>
      <c r="E3" s="631"/>
      <c r="F3" s="631"/>
      <c r="G3" s="631"/>
      <c r="H3" s="631"/>
    </row>
    <row r="4" spans="1:27" s="20" customFormat="1" ht="20.25" customHeight="1" x14ac:dyDescent="0.35">
      <c r="A4" s="21" t="s">
        <v>344</v>
      </c>
      <c r="C4" s="19"/>
      <c r="D4" s="57"/>
      <c r="E4" s="58"/>
      <c r="F4" s="57"/>
      <c r="G4" s="19"/>
      <c r="H4" s="58"/>
    </row>
    <row r="5" spans="1:27" ht="20.25" customHeight="1" x14ac:dyDescent="0.35">
      <c r="A5" s="108" t="s">
        <v>378</v>
      </c>
    </row>
    <row r="6" spans="1:27" ht="42.75" customHeight="1" x14ac:dyDescent="0.35">
      <c r="A6" s="362" t="s">
        <v>78</v>
      </c>
      <c r="B6" s="362" t="s">
        <v>79</v>
      </c>
      <c r="C6" s="362" t="s">
        <v>68</v>
      </c>
      <c r="D6" s="454" t="s">
        <v>96</v>
      </c>
      <c r="E6" s="363" t="s">
        <v>97</v>
      </c>
      <c r="F6" s="363" t="s">
        <v>98</v>
      </c>
      <c r="G6" s="361" t="s">
        <v>99</v>
      </c>
      <c r="H6" s="455" t="s">
        <v>100</v>
      </c>
    </row>
    <row r="7" spans="1:27" s="463" customFormat="1" ht="57.75" customHeight="1" x14ac:dyDescent="0.3">
      <c r="A7" s="456" t="s">
        <v>112</v>
      </c>
      <c r="B7" s="457" t="s">
        <v>289</v>
      </c>
      <c r="C7" s="458" t="s">
        <v>443</v>
      </c>
      <c r="D7" s="459">
        <v>30000</v>
      </c>
      <c r="E7" s="459">
        <v>30000</v>
      </c>
      <c r="F7" s="459">
        <v>30000</v>
      </c>
      <c r="G7" s="460">
        <v>0</v>
      </c>
      <c r="H7" s="461"/>
      <c r="I7" s="462"/>
      <c r="J7" s="462"/>
      <c r="K7" s="462"/>
      <c r="L7" s="462"/>
      <c r="M7" s="462"/>
      <c r="N7" s="462"/>
      <c r="O7" s="462"/>
      <c r="P7" s="462"/>
      <c r="Q7" s="462"/>
      <c r="R7" s="462"/>
      <c r="S7" s="462"/>
      <c r="T7" s="462"/>
      <c r="U7" s="462"/>
      <c r="V7" s="462"/>
      <c r="W7" s="462"/>
      <c r="X7" s="462"/>
      <c r="Y7" s="462"/>
      <c r="Z7" s="462"/>
      <c r="AA7" s="462"/>
    </row>
    <row r="8" spans="1:27" s="463" customFormat="1" ht="21" customHeight="1" x14ac:dyDescent="0.3">
      <c r="A8" s="464" t="s">
        <v>428</v>
      </c>
      <c r="B8" s="465" t="s">
        <v>415</v>
      </c>
      <c r="C8" s="465" t="s">
        <v>415</v>
      </c>
      <c r="D8" s="466">
        <v>5000</v>
      </c>
      <c r="E8" s="467">
        <v>5000</v>
      </c>
      <c r="F8" s="467">
        <v>5000</v>
      </c>
      <c r="G8" s="468">
        <v>0</v>
      </c>
      <c r="H8" s="469"/>
      <c r="I8" s="462"/>
      <c r="J8" s="462"/>
      <c r="K8" s="462"/>
      <c r="L8" s="462"/>
      <c r="M8" s="462"/>
      <c r="N8" s="462"/>
      <c r="O8" s="462"/>
      <c r="P8" s="462"/>
      <c r="Q8" s="462"/>
      <c r="R8" s="462"/>
      <c r="S8" s="462"/>
      <c r="T8" s="462"/>
      <c r="U8" s="462"/>
      <c r="V8" s="462"/>
      <c r="W8" s="462"/>
      <c r="X8" s="462"/>
      <c r="Y8" s="462"/>
      <c r="Z8" s="462"/>
      <c r="AA8" s="462"/>
    </row>
    <row r="9" spans="1:27" s="463" customFormat="1" ht="21" customHeight="1" x14ac:dyDescent="0.3">
      <c r="A9" s="464" t="s">
        <v>428</v>
      </c>
      <c r="B9" s="470" t="s">
        <v>415</v>
      </c>
      <c r="C9" s="470" t="s">
        <v>415</v>
      </c>
      <c r="D9" s="466">
        <v>5000</v>
      </c>
      <c r="E9" s="466">
        <v>5000</v>
      </c>
      <c r="F9" s="466">
        <v>5000</v>
      </c>
      <c r="G9" s="468">
        <v>0</v>
      </c>
      <c r="H9" s="469"/>
      <c r="I9" s="462"/>
      <c r="J9" s="462"/>
      <c r="K9" s="462"/>
      <c r="L9" s="462"/>
      <c r="M9" s="462"/>
      <c r="N9" s="462"/>
      <c r="O9" s="462"/>
      <c r="P9" s="462"/>
      <c r="Q9" s="462"/>
      <c r="R9" s="462"/>
      <c r="S9" s="462"/>
      <c r="T9" s="462"/>
      <c r="U9" s="462"/>
      <c r="V9" s="462"/>
      <c r="W9" s="462"/>
      <c r="X9" s="462"/>
      <c r="Y9" s="462"/>
      <c r="Z9" s="462"/>
      <c r="AA9" s="462"/>
    </row>
    <row r="10" spans="1:27" s="463" customFormat="1" ht="21" customHeight="1" x14ac:dyDescent="0.3">
      <c r="A10" s="464" t="s">
        <v>428</v>
      </c>
      <c r="B10" s="470" t="s">
        <v>415</v>
      </c>
      <c r="C10" s="470" t="s">
        <v>415</v>
      </c>
      <c r="D10" s="471">
        <v>5000</v>
      </c>
      <c r="E10" s="467">
        <v>5000</v>
      </c>
      <c r="F10" s="467">
        <v>5000</v>
      </c>
      <c r="G10" s="468">
        <v>0</v>
      </c>
      <c r="H10" s="469"/>
      <c r="I10" s="462"/>
      <c r="J10" s="462"/>
      <c r="K10" s="462"/>
      <c r="L10" s="462"/>
      <c r="M10" s="462"/>
      <c r="N10" s="462"/>
      <c r="O10" s="462"/>
      <c r="P10" s="462"/>
      <c r="Q10" s="462"/>
      <c r="R10" s="462"/>
      <c r="S10" s="462"/>
      <c r="T10" s="462"/>
      <c r="U10" s="462"/>
      <c r="V10" s="462"/>
      <c r="W10" s="462"/>
      <c r="X10" s="462"/>
      <c r="Y10" s="462"/>
      <c r="Z10" s="462"/>
      <c r="AA10" s="462"/>
    </row>
    <row r="11" spans="1:27" s="463" customFormat="1" ht="21" customHeight="1" x14ac:dyDescent="0.3">
      <c r="A11" s="464" t="s">
        <v>428</v>
      </c>
      <c r="B11" s="470" t="s">
        <v>415</v>
      </c>
      <c r="C11" s="470" t="s">
        <v>415</v>
      </c>
      <c r="D11" s="471">
        <v>5000</v>
      </c>
      <c r="E11" s="467">
        <v>5000</v>
      </c>
      <c r="F11" s="467">
        <v>5000</v>
      </c>
      <c r="G11" s="468">
        <v>0</v>
      </c>
      <c r="H11" s="469"/>
      <c r="I11" s="462"/>
      <c r="J11" s="462"/>
      <c r="K11" s="462"/>
      <c r="L11" s="462"/>
      <c r="M11" s="462"/>
      <c r="N11" s="462"/>
      <c r="O11" s="462"/>
      <c r="P11" s="462"/>
      <c r="Q11" s="462"/>
      <c r="R11" s="462"/>
      <c r="S11" s="462"/>
      <c r="T11" s="462"/>
      <c r="U11" s="462"/>
      <c r="V11" s="462"/>
      <c r="W11" s="462"/>
      <c r="X11" s="462"/>
      <c r="Y11" s="462"/>
      <c r="Z11" s="462"/>
      <c r="AA11" s="462"/>
    </row>
    <row r="12" spans="1:27" s="463" customFormat="1" ht="21" customHeight="1" x14ac:dyDescent="0.3">
      <c r="A12" s="464" t="s">
        <v>112</v>
      </c>
      <c r="B12" s="470" t="s">
        <v>415</v>
      </c>
      <c r="C12" s="470" t="s">
        <v>415</v>
      </c>
      <c r="D12" s="471">
        <v>5000</v>
      </c>
      <c r="E12" s="467">
        <v>5000</v>
      </c>
      <c r="F12" s="467">
        <v>5000</v>
      </c>
      <c r="G12" s="468">
        <v>0</v>
      </c>
      <c r="H12" s="469"/>
      <c r="I12" s="462"/>
      <c r="J12" s="462"/>
      <c r="K12" s="462"/>
      <c r="L12" s="462"/>
      <c r="M12" s="462"/>
      <c r="N12" s="462"/>
      <c r="O12" s="462"/>
      <c r="P12" s="462"/>
      <c r="Q12" s="462"/>
      <c r="R12" s="462"/>
      <c r="S12" s="462"/>
      <c r="T12" s="462"/>
      <c r="U12" s="462"/>
      <c r="V12" s="462"/>
      <c r="W12" s="462"/>
      <c r="X12" s="462"/>
      <c r="Y12" s="462"/>
      <c r="Z12" s="462"/>
      <c r="AA12" s="462"/>
    </row>
    <row r="13" spans="1:27" s="463" customFormat="1" ht="21" customHeight="1" x14ac:dyDescent="0.3">
      <c r="A13" s="464" t="s">
        <v>112</v>
      </c>
      <c r="B13" s="470" t="s">
        <v>415</v>
      </c>
      <c r="C13" s="470" t="s">
        <v>415</v>
      </c>
      <c r="D13" s="471">
        <v>5000</v>
      </c>
      <c r="E13" s="467">
        <v>5000</v>
      </c>
      <c r="F13" s="467">
        <v>5000</v>
      </c>
      <c r="G13" s="468">
        <v>0</v>
      </c>
      <c r="H13" s="469"/>
      <c r="I13" s="462"/>
      <c r="J13" s="462"/>
      <c r="K13" s="462"/>
      <c r="L13" s="462"/>
      <c r="M13" s="462"/>
      <c r="N13" s="462"/>
      <c r="O13" s="462"/>
      <c r="P13" s="462"/>
      <c r="Q13" s="462"/>
      <c r="R13" s="462"/>
      <c r="S13" s="462"/>
      <c r="T13" s="462"/>
      <c r="U13" s="462"/>
      <c r="V13" s="462"/>
      <c r="W13" s="462"/>
      <c r="X13" s="462"/>
      <c r="Y13" s="462"/>
      <c r="Z13" s="462"/>
      <c r="AA13" s="462"/>
    </row>
    <row r="14" spans="1:27" s="463" customFormat="1" ht="57.75" customHeight="1" x14ac:dyDescent="0.3">
      <c r="A14" s="464" t="s">
        <v>112</v>
      </c>
      <c r="B14" s="457" t="s">
        <v>289</v>
      </c>
      <c r="C14" s="470" t="s">
        <v>444</v>
      </c>
      <c r="D14" s="471">
        <v>17760</v>
      </c>
      <c r="E14" s="467">
        <v>17760</v>
      </c>
      <c r="F14" s="467">
        <v>17760</v>
      </c>
      <c r="G14" s="468">
        <v>0</v>
      </c>
      <c r="H14" s="469"/>
      <c r="I14" s="462"/>
      <c r="J14" s="462"/>
      <c r="K14" s="462"/>
      <c r="L14" s="462"/>
      <c r="M14" s="462"/>
      <c r="N14" s="462"/>
      <c r="O14" s="462"/>
      <c r="P14" s="462"/>
      <c r="Q14" s="462"/>
      <c r="R14" s="462"/>
      <c r="S14" s="462"/>
      <c r="T14" s="462"/>
      <c r="U14" s="462"/>
      <c r="V14" s="462"/>
      <c r="W14" s="462"/>
      <c r="X14" s="462"/>
      <c r="Y14" s="462"/>
      <c r="Z14" s="462"/>
      <c r="AA14" s="462"/>
    </row>
    <row r="15" spans="1:27" s="463" customFormat="1" ht="21" customHeight="1" x14ac:dyDescent="0.3">
      <c r="A15" s="464" t="s">
        <v>441</v>
      </c>
      <c r="B15" s="472" t="s">
        <v>442</v>
      </c>
      <c r="C15" s="470" t="s">
        <v>416</v>
      </c>
      <c r="D15" s="471">
        <v>19700</v>
      </c>
      <c r="E15" s="467">
        <v>19700</v>
      </c>
      <c r="F15" s="467">
        <v>19700</v>
      </c>
      <c r="G15" s="468">
        <v>0</v>
      </c>
      <c r="H15" s="469"/>
      <c r="I15" s="462"/>
      <c r="J15" s="462"/>
      <c r="K15" s="462"/>
      <c r="L15" s="462"/>
      <c r="M15" s="462"/>
      <c r="N15" s="462"/>
      <c r="O15" s="462"/>
      <c r="P15" s="462"/>
      <c r="Q15" s="462"/>
      <c r="R15" s="462"/>
      <c r="S15" s="462"/>
      <c r="T15" s="462"/>
      <c r="U15" s="462"/>
      <c r="V15" s="462"/>
      <c r="W15" s="462"/>
      <c r="X15" s="462"/>
      <c r="Y15" s="462"/>
      <c r="Z15" s="462"/>
      <c r="AA15" s="462"/>
    </row>
    <row r="16" spans="1:27" s="463" customFormat="1" ht="58.5" customHeight="1" x14ac:dyDescent="0.3">
      <c r="A16" s="464" t="s">
        <v>112</v>
      </c>
      <c r="B16" s="457" t="s">
        <v>289</v>
      </c>
      <c r="C16" s="470" t="s">
        <v>417</v>
      </c>
      <c r="D16" s="471">
        <v>36300</v>
      </c>
      <c r="E16" s="467">
        <v>36300</v>
      </c>
      <c r="F16" s="467">
        <v>36300</v>
      </c>
      <c r="G16" s="468">
        <v>0</v>
      </c>
      <c r="H16" s="469"/>
      <c r="I16" s="462"/>
      <c r="J16" s="473"/>
      <c r="K16" s="462"/>
      <c r="L16" s="462"/>
      <c r="M16" s="462"/>
      <c r="N16" s="462"/>
      <c r="O16" s="462"/>
      <c r="P16" s="462"/>
      <c r="Q16" s="462"/>
      <c r="R16" s="462"/>
      <c r="S16" s="462"/>
      <c r="T16" s="462"/>
      <c r="U16" s="462"/>
      <c r="V16" s="462"/>
      <c r="W16" s="462"/>
      <c r="X16" s="462"/>
      <c r="Y16" s="462"/>
      <c r="Z16" s="462"/>
      <c r="AA16" s="462"/>
    </row>
    <row r="17" spans="1:27" s="463" customFormat="1" ht="21" customHeight="1" x14ac:dyDescent="0.3">
      <c r="A17" s="456" t="s">
        <v>117</v>
      </c>
      <c r="B17" s="474" t="s">
        <v>287</v>
      </c>
      <c r="C17" s="475" t="s">
        <v>418</v>
      </c>
      <c r="D17" s="476">
        <v>294700</v>
      </c>
      <c r="E17" s="477">
        <v>294700</v>
      </c>
      <c r="F17" s="477">
        <v>294700</v>
      </c>
      <c r="G17" s="478">
        <v>0</v>
      </c>
      <c r="H17" s="479"/>
      <c r="I17" s="462"/>
      <c r="J17" s="462"/>
      <c r="K17" s="462"/>
      <c r="L17" s="462"/>
      <c r="M17" s="462"/>
      <c r="N17" s="462"/>
      <c r="O17" s="462"/>
      <c r="P17" s="462"/>
      <c r="Q17" s="462"/>
      <c r="R17" s="462"/>
      <c r="S17" s="462"/>
      <c r="T17" s="462"/>
      <c r="U17" s="462"/>
      <c r="V17" s="462"/>
      <c r="W17" s="462"/>
      <c r="X17" s="462"/>
      <c r="Y17" s="462"/>
      <c r="Z17" s="462"/>
      <c r="AA17" s="462"/>
    </row>
    <row r="18" spans="1:27" s="463" customFormat="1" ht="21" customHeight="1" x14ac:dyDescent="0.3">
      <c r="A18" s="480"/>
      <c r="B18" s="481"/>
      <c r="C18" s="482" t="s">
        <v>419</v>
      </c>
      <c r="D18" s="483"/>
      <c r="E18" s="484"/>
      <c r="F18" s="484"/>
      <c r="G18" s="485"/>
      <c r="H18" s="486"/>
      <c r="I18" s="462"/>
      <c r="J18" s="462"/>
      <c r="K18" s="462"/>
      <c r="L18" s="462"/>
      <c r="M18" s="462"/>
      <c r="N18" s="462"/>
      <c r="O18" s="462"/>
      <c r="P18" s="462"/>
      <c r="Q18" s="462"/>
      <c r="R18" s="462"/>
      <c r="S18" s="462"/>
      <c r="T18" s="462"/>
      <c r="U18" s="462"/>
      <c r="V18" s="462"/>
      <c r="W18" s="462"/>
      <c r="X18" s="462"/>
      <c r="Y18" s="462"/>
      <c r="Z18" s="462"/>
      <c r="AA18" s="462"/>
    </row>
    <row r="19" spans="1:27" s="463" customFormat="1" ht="21" customHeight="1" x14ac:dyDescent="0.3">
      <c r="A19" s="487"/>
      <c r="B19" s="488"/>
      <c r="C19" s="489"/>
      <c r="D19" s="490"/>
      <c r="E19" s="491"/>
      <c r="F19" s="491"/>
      <c r="G19" s="492"/>
      <c r="H19" s="493"/>
      <c r="I19" s="462"/>
      <c r="J19" s="462"/>
      <c r="K19" s="462"/>
      <c r="L19" s="462"/>
      <c r="M19" s="462"/>
      <c r="N19" s="462"/>
      <c r="O19" s="462"/>
      <c r="P19" s="462"/>
      <c r="Q19" s="462"/>
      <c r="R19" s="462"/>
      <c r="S19" s="462"/>
      <c r="T19" s="462"/>
      <c r="U19" s="462"/>
      <c r="V19" s="462"/>
      <c r="W19" s="462"/>
      <c r="X19" s="462"/>
      <c r="Y19" s="462"/>
      <c r="Z19" s="462"/>
      <c r="AA19" s="462"/>
    </row>
    <row r="20" spans="1:27" s="463" customFormat="1" ht="21" customHeight="1" x14ac:dyDescent="0.3">
      <c r="A20" s="487"/>
      <c r="B20" s="488"/>
      <c r="C20" s="494" t="s">
        <v>407</v>
      </c>
      <c r="D20" s="490"/>
      <c r="E20" s="491"/>
      <c r="F20" s="491"/>
      <c r="G20" s="492"/>
      <c r="H20" s="493"/>
      <c r="I20" s="462"/>
      <c r="J20" s="462"/>
      <c r="K20" s="462"/>
      <c r="L20" s="462"/>
      <c r="M20" s="462"/>
      <c r="N20" s="462"/>
      <c r="O20" s="462"/>
      <c r="P20" s="462"/>
      <c r="Q20" s="462"/>
      <c r="R20" s="462"/>
      <c r="S20" s="462"/>
      <c r="T20" s="462"/>
      <c r="U20" s="462"/>
      <c r="V20" s="462"/>
      <c r="W20" s="462"/>
      <c r="X20" s="462"/>
      <c r="Y20" s="462"/>
      <c r="Z20" s="462"/>
      <c r="AA20" s="462"/>
    </row>
    <row r="21" spans="1:27" ht="40.5" customHeight="1" x14ac:dyDescent="0.35">
      <c r="A21" s="362" t="s">
        <v>78</v>
      </c>
      <c r="B21" s="362" t="s">
        <v>79</v>
      </c>
      <c r="C21" s="362" t="s">
        <v>68</v>
      </c>
      <c r="D21" s="454" t="s">
        <v>96</v>
      </c>
      <c r="E21" s="363" t="s">
        <v>97</v>
      </c>
      <c r="F21" s="363" t="s">
        <v>98</v>
      </c>
      <c r="G21" s="361" t="s">
        <v>99</v>
      </c>
      <c r="H21" s="455" t="s">
        <v>100</v>
      </c>
    </row>
    <row r="22" spans="1:27" s="463" customFormat="1" ht="21" customHeight="1" x14ac:dyDescent="0.3">
      <c r="A22" s="464" t="s">
        <v>440</v>
      </c>
      <c r="B22" s="472" t="s">
        <v>49</v>
      </c>
      <c r="C22" s="495" t="s">
        <v>431</v>
      </c>
      <c r="D22" s="496">
        <v>300000</v>
      </c>
      <c r="E22" s="497">
        <v>300000</v>
      </c>
      <c r="F22" s="497">
        <v>300000</v>
      </c>
      <c r="G22" s="498">
        <v>0</v>
      </c>
      <c r="H22" s="499"/>
      <c r="I22" s="462"/>
      <c r="J22" s="462"/>
      <c r="K22" s="462"/>
      <c r="L22" s="462"/>
      <c r="M22" s="462"/>
      <c r="N22" s="462"/>
      <c r="O22" s="462"/>
      <c r="P22" s="462"/>
      <c r="Q22" s="462"/>
      <c r="R22" s="462"/>
      <c r="S22" s="462"/>
      <c r="T22" s="462"/>
      <c r="U22" s="462"/>
      <c r="V22" s="462"/>
      <c r="W22" s="462"/>
      <c r="X22" s="462"/>
      <c r="Y22" s="462"/>
      <c r="Z22" s="462"/>
      <c r="AA22" s="462"/>
    </row>
    <row r="23" spans="1:27" s="463" customFormat="1" ht="21" customHeight="1" x14ac:dyDescent="0.3">
      <c r="A23" s="456" t="s">
        <v>117</v>
      </c>
      <c r="B23" s="500" t="s">
        <v>287</v>
      </c>
      <c r="C23" s="475" t="s">
        <v>420</v>
      </c>
      <c r="D23" s="476">
        <v>357000</v>
      </c>
      <c r="E23" s="477">
        <v>357000</v>
      </c>
      <c r="F23" s="477">
        <v>357000</v>
      </c>
      <c r="G23" s="478">
        <v>0</v>
      </c>
      <c r="H23" s="479"/>
      <c r="I23" s="462"/>
      <c r="J23" s="462"/>
      <c r="K23" s="462"/>
      <c r="L23" s="462"/>
      <c r="M23" s="462"/>
      <c r="N23" s="462"/>
      <c r="O23" s="462"/>
      <c r="P23" s="462"/>
      <c r="Q23" s="462"/>
      <c r="R23" s="462"/>
      <c r="S23" s="462"/>
      <c r="T23" s="462"/>
      <c r="U23" s="462"/>
      <c r="V23" s="462"/>
      <c r="W23" s="462"/>
      <c r="X23" s="462"/>
      <c r="Y23" s="462"/>
      <c r="Z23" s="462"/>
      <c r="AA23" s="462"/>
    </row>
    <row r="24" spans="1:27" s="463" customFormat="1" ht="21" customHeight="1" x14ac:dyDescent="0.3">
      <c r="A24" s="480"/>
      <c r="B24" s="481"/>
      <c r="C24" s="482" t="s">
        <v>421</v>
      </c>
      <c r="D24" s="483"/>
      <c r="E24" s="484"/>
      <c r="F24" s="484"/>
      <c r="G24" s="485"/>
      <c r="H24" s="486"/>
      <c r="I24" s="462"/>
      <c r="J24" s="462"/>
      <c r="K24" s="462"/>
      <c r="L24" s="462"/>
      <c r="M24" s="462"/>
      <c r="N24" s="462"/>
      <c r="O24" s="462"/>
      <c r="P24" s="462"/>
      <c r="Q24" s="462"/>
      <c r="R24" s="462"/>
      <c r="S24" s="462"/>
      <c r="T24" s="462"/>
      <c r="U24" s="462"/>
      <c r="V24" s="462"/>
      <c r="W24" s="462"/>
      <c r="X24" s="462"/>
      <c r="Y24" s="462"/>
      <c r="Z24" s="462"/>
      <c r="AA24" s="462"/>
    </row>
    <row r="25" spans="1:27" s="463" customFormat="1" ht="21" customHeight="1" x14ac:dyDescent="0.3">
      <c r="A25" s="456" t="s">
        <v>117</v>
      </c>
      <c r="B25" s="500" t="s">
        <v>287</v>
      </c>
      <c r="C25" s="475" t="s">
        <v>432</v>
      </c>
      <c r="D25" s="476">
        <v>207000</v>
      </c>
      <c r="E25" s="477">
        <v>207000</v>
      </c>
      <c r="F25" s="477">
        <v>207000</v>
      </c>
      <c r="G25" s="478">
        <v>0</v>
      </c>
      <c r="H25" s="479"/>
      <c r="I25" s="462"/>
      <c r="J25" s="462"/>
      <c r="K25" s="462"/>
      <c r="L25" s="462"/>
      <c r="M25" s="462"/>
      <c r="N25" s="462"/>
      <c r="O25" s="462"/>
      <c r="P25" s="462"/>
      <c r="Q25" s="462"/>
      <c r="R25" s="462"/>
      <c r="S25" s="462"/>
      <c r="T25" s="462"/>
      <c r="U25" s="462"/>
      <c r="V25" s="462"/>
      <c r="W25" s="462"/>
      <c r="X25" s="462"/>
      <c r="Y25" s="462"/>
      <c r="Z25" s="462"/>
      <c r="AA25" s="462"/>
    </row>
    <row r="26" spans="1:27" s="463" customFormat="1" ht="19.5" customHeight="1" x14ac:dyDescent="0.3">
      <c r="A26" s="480"/>
      <c r="B26" s="481"/>
      <c r="C26" s="482" t="s">
        <v>422</v>
      </c>
      <c r="D26" s="483"/>
      <c r="E26" s="484"/>
      <c r="F26" s="484"/>
      <c r="G26" s="485"/>
      <c r="H26" s="486"/>
      <c r="I26" s="462"/>
      <c r="J26" s="462"/>
      <c r="K26" s="462"/>
      <c r="L26" s="462"/>
      <c r="M26" s="462"/>
      <c r="N26" s="462"/>
      <c r="O26" s="462"/>
      <c r="P26" s="462"/>
      <c r="Q26" s="462"/>
      <c r="R26" s="462"/>
      <c r="S26" s="462"/>
      <c r="T26" s="462"/>
      <c r="U26" s="462"/>
      <c r="V26" s="462"/>
      <c r="W26" s="462"/>
      <c r="X26" s="462"/>
      <c r="Y26" s="462"/>
      <c r="Z26" s="462"/>
      <c r="AA26" s="462"/>
    </row>
    <row r="27" spans="1:27" s="463" customFormat="1" ht="39" customHeight="1" x14ac:dyDescent="0.3">
      <c r="A27" s="456" t="s">
        <v>117</v>
      </c>
      <c r="B27" s="501" t="s">
        <v>287</v>
      </c>
      <c r="C27" s="502" t="s">
        <v>423</v>
      </c>
      <c r="D27" s="476">
        <v>151000</v>
      </c>
      <c r="E27" s="477">
        <v>151000</v>
      </c>
      <c r="F27" s="477">
        <v>151000</v>
      </c>
      <c r="G27" s="478">
        <v>0</v>
      </c>
      <c r="H27" s="479"/>
      <c r="I27" s="462"/>
      <c r="J27" s="462"/>
      <c r="K27" s="462"/>
      <c r="L27" s="462"/>
      <c r="M27" s="462"/>
      <c r="N27" s="462"/>
      <c r="O27" s="462"/>
      <c r="P27" s="462"/>
      <c r="Q27" s="462"/>
      <c r="R27" s="462"/>
      <c r="S27" s="462"/>
      <c r="T27" s="462"/>
      <c r="U27" s="462"/>
      <c r="V27" s="462"/>
      <c r="W27" s="462"/>
      <c r="X27" s="462"/>
      <c r="Y27" s="462"/>
      <c r="Z27" s="462"/>
      <c r="AA27" s="462"/>
    </row>
    <row r="28" spans="1:27" s="463" customFormat="1" ht="45" customHeight="1" x14ac:dyDescent="0.3">
      <c r="A28" s="464" t="s">
        <v>117</v>
      </c>
      <c r="B28" s="501" t="s">
        <v>287</v>
      </c>
      <c r="C28" s="503" t="s">
        <v>424</v>
      </c>
      <c r="D28" s="496">
        <v>347000</v>
      </c>
      <c r="E28" s="497">
        <v>347000</v>
      </c>
      <c r="F28" s="497">
        <v>347000</v>
      </c>
      <c r="G28" s="498">
        <v>0</v>
      </c>
      <c r="H28" s="499"/>
      <c r="I28" s="462"/>
      <c r="J28" s="462"/>
      <c r="K28" s="462"/>
      <c r="L28" s="462"/>
      <c r="M28" s="462"/>
      <c r="N28" s="462"/>
      <c r="O28" s="462"/>
      <c r="P28" s="462"/>
      <c r="Q28" s="462"/>
      <c r="R28" s="462"/>
      <c r="S28" s="462"/>
      <c r="T28" s="462"/>
      <c r="U28" s="462"/>
      <c r="V28" s="462"/>
      <c r="W28" s="462"/>
      <c r="X28" s="462"/>
      <c r="Y28" s="462"/>
      <c r="Z28" s="462"/>
      <c r="AA28" s="462"/>
    </row>
    <row r="29" spans="1:27" s="463" customFormat="1" ht="39.75" customHeight="1" x14ac:dyDescent="0.3">
      <c r="A29" s="480" t="s">
        <v>117</v>
      </c>
      <c r="B29" s="501" t="s">
        <v>287</v>
      </c>
      <c r="C29" s="504" t="s">
        <v>425</v>
      </c>
      <c r="D29" s="483">
        <v>312000</v>
      </c>
      <c r="E29" s="484">
        <v>312000</v>
      </c>
      <c r="F29" s="484">
        <v>312000</v>
      </c>
      <c r="G29" s="485">
        <v>0</v>
      </c>
      <c r="H29" s="486"/>
      <c r="I29" s="462"/>
      <c r="J29" s="462"/>
      <c r="K29" s="462"/>
      <c r="L29" s="462"/>
      <c r="M29" s="462"/>
      <c r="N29" s="462"/>
      <c r="O29" s="462"/>
      <c r="P29" s="462"/>
      <c r="Q29" s="462"/>
      <c r="R29" s="462"/>
      <c r="S29" s="462"/>
      <c r="T29" s="462"/>
      <c r="U29" s="462"/>
      <c r="V29" s="462"/>
      <c r="W29" s="462"/>
      <c r="X29" s="462"/>
      <c r="Y29" s="462"/>
      <c r="Z29" s="462"/>
      <c r="AA29" s="462"/>
    </row>
    <row r="30" spans="1:27" s="463" customFormat="1" ht="59.25" customHeight="1" x14ac:dyDescent="0.3">
      <c r="A30" s="464" t="s">
        <v>117</v>
      </c>
      <c r="B30" s="501" t="s">
        <v>287</v>
      </c>
      <c r="C30" s="505" t="s">
        <v>426</v>
      </c>
      <c r="D30" s="471">
        <v>500000</v>
      </c>
      <c r="E30" s="467">
        <v>500000</v>
      </c>
      <c r="F30" s="467">
        <v>500000</v>
      </c>
      <c r="G30" s="468">
        <v>0</v>
      </c>
      <c r="H30" s="469"/>
      <c r="I30" s="462"/>
      <c r="J30" s="462"/>
      <c r="K30" s="462"/>
      <c r="L30" s="462"/>
      <c r="M30" s="462"/>
      <c r="N30" s="462"/>
      <c r="O30" s="462"/>
      <c r="P30" s="462"/>
      <c r="Q30" s="462"/>
      <c r="R30" s="462"/>
      <c r="S30" s="462"/>
      <c r="T30" s="462"/>
      <c r="U30" s="462"/>
      <c r="V30" s="462"/>
      <c r="W30" s="462"/>
      <c r="X30" s="462"/>
      <c r="Y30" s="462"/>
      <c r="Z30" s="462"/>
      <c r="AA30" s="462"/>
    </row>
    <row r="31" spans="1:27" s="463" customFormat="1" ht="40.5" customHeight="1" x14ac:dyDescent="0.3">
      <c r="A31" s="464" t="s">
        <v>117</v>
      </c>
      <c r="B31" s="501" t="s">
        <v>287</v>
      </c>
      <c r="C31" s="505" t="s">
        <v>427</v>
      </c>
      <c r="D31" s="471">
        <v>300000</v>
      </c>
      <c r="E31" s="467">
        <v>300000</v>
      </c>
      <c r="F31" s="467">
        <v>300000</v>
      </c>
      <c r="G31" s="468">
        <v>0</v>
      </c>
      <c r="H31" s="469"/>
      <c r="I31" s="462"/>
      <c r="J31" s="462"/>
      <c r="K31" s="462"/>
      <c r="L31" s="462"/>
      <c r="M31" s="462"/>
      <c r="N31" s="462"/>
      <c r="O31" s="462"/>
      <c r="P31" s="462"/>
      <c r="Q31" s="462"/>
      <c r="R31" s="462"/>
      <c r="S31" s="462"/>
      <c r="T31" s="462"/>
      <c r="U31" s="462"/>
      <c r="V31" s="462"/>
      <c r="W31" s="462"/>
      <c r="X31" s="462"/>
      <c r="Y31" s="462"/>
      <c r="Z31" s="462"/>
      <c r="AA31" s="462"/>
    </row>
    <row r="32" spans="1:27" ht="20.25" customHeight="1" x14ac:dyDescent="0.35">
      <c r="A32" s="642" t="s">
        <v>56</v>
      </c>
      <c r="B32" s="642"/>
      <c r="C32" s="642"/>
      <c r="D32" s="333">
        <f>SUM(D7:D31)</f>
        <v>2902460</v>
      </c>
      <c r="E32" s="333">
        <f>SUM(E7:E31)</f>
        <v>2902460</v>
      </c>
      <c r="F32" s="333">
        <f>SUM(F7:F31)</f>
        <v>2902460</v>
      </c>
      <c r="G32" s="333">
        <f>SUM(G7:G31)</f>
        <v>0</v>
      </c>
      <c r="H32" s="333">
        <f>SUM(H7:H31)</f>
        <v>0</v>
      </c>
    </row>
    <row r="33" spans="1:8" ht="13.5" customHeight="1" x14ac:dyDescent="0.35">
      <c r="A33" s="439"/>
      <c r="B33" s="439"/>
      <c r="C33" s="439"/>
      <c r="D33" s="506"/>
      <c r="E33" s="506"/>
      <c r="F33" s="506"/>
      <c r="G33" s="507"/>
      <c r="H33" s="506"/>
    </row>
    <row r="34" spans="1:8" ht="20.25" customHeight="1" x14ac:dyDescent="0.35">
      <c r="A34" s="508" t="s">
        <v>62</v>
      </c>
      <c r="B34" s="439"/>
      <c r="C34" s="439"/>
      <c r="D34" s="506"/>
      <c r="E34" s="506"/>
      <c r="F34" s="506"/>
      <c r="G34" s="507"/>
      <c r="H34" s="506"/>
    </row>
    <row r="35" spans="1:8" ht="42" customHeight="1" x14ac:dyDescent="0.35">
      <c r="A35" s="509" t="s">
        <v>78</v>
      </c>
      <c r="B35" s="509" t="s">
        <v>79</v>
      </c>
      <c r="C35" s="509" t="s">
        <v>68</v>
      </c>
      <c r="D35" s="510" t="s">
        <v>96</v>
      </c>
      <c r="E35" s="455" t="s">
        <v>97</v>
      </c>
      <c r="F35" s="455" t="s">
        <v>98</v>
      </c>
      <c r="G35" s="511" t="s">
        <v>99</v>
      </c>
      <c r="H35" s="455" t="s">
        <v>100</v>
      </c>
    </row>
    <row r="36" spans="1:8" ht="20.25" customHeight="1" x14ac:dyDescent="0.35">
      <c r="A36" s="512"/>
      <c r="B36" s="512"/>
      <c r="C36" s="512"/>
      <c r="D36" s="513">
        <v>0</v>
      </c>
      <c r="E36" s="513">
        <v>0</v>
      </c>
      <c r="F36" s="513">
        <v>0</v>
      </c>
      <c r="G36" s="513">
        <v>0</v>
      </c>
      <c r="H36" s="513">
        <v>0</v>
      </c>
    </row>
    <row r="37" spans="1:8" ht="20.25" customHeight="1" x14ac:dyDescent="0.35">
      <c r="A37" s="642" t="s">
        <v>56</v>
      </c>
      <c r="B37" s="642"/>
      <c r="C37" s="642"/>
      <c r="D37" s="514">
        <f>SUM(D36:D36)</f>
        <v>0</v>
      </c>
      <c r="E37" s="514">
        <f>SUM(E36:E36)</f>
        <v>0</v>
      </c>
      <c r="F37" s="514">
        <f>SUM(F36:F36)</f>
        <v>0</v>
      </c>
      <c r="G37" s="514">
        <f>SUM(G36:G36)</f>
        <v>0</v>
      </c>
      <c r="H37" s="514">
        <f>SUM(H36:H36)</f>
        <v>0</v>
      </c>
    </row>
  </sheetData>
  <mergeCells count="5">
    <mergeCell ref="A1:H1"/>
    <mergeCell ref="A2:H2"/>
    <mergeCell ref="A3:H3"/>
    <mergeCell ref="A32:C32"/>
    <mergeCell ref="A37:C37"/>
  </mergeCells>
  <pageMargins left="0.78740157480314965" right="0.39370078740157483" top="0.51181102362204722" bottom="0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E6" sqref="E6"/>
    </sheetView>
  </sheetViews>
  <sheetFormatPr defaultRowHeight="21" x14ac:dyDescent="0.35"/>
  <cols>
    <col min="1" max="1" width="12.625" style="1" customWidth="1"/>
    <col min="2" max="3" width="13.375" style="1" customWidth="1"/>
    <col min="4" max="6" width="17.125" style="4" customWidth="1"/>
    <col min="7" max="16384" width="9" style="1"/>
  </cols>
  <sheetData>
    <row r="1" spans="1:6" x14ac:dyDescent="0.35">
      <c r="A1" s="621" t="str">
        <f>งบแสดงฐานะ!A1</f>
        <v>เทศบาลตำบลนาดอกคำ อำเภอนาด้วง  จังหวัดเลย</v>
      </c>
      <c r="B1" s="621"/>
      <c r="C1" s="621"/>
      <c r="D1" s="621"/>
      <c r="E1" s="621"/>
      <c r="F1" s="621"/>
    </row>
    <row r="2" spans="1:6" x14ac:dyDescent="0.35">
      <c r="A2" s="621" t="s">
        <v>101</v>
      </c>
      <c r="B2" s="621"/>
      <c r="C2" s="621"/>
      <c r="D2" s="621"/>
      <c r="E2" s="621"/>
      <c r="F2" s="621"/>
    </row>
    <row r="3" spans="1:6" x14ac:dyDescent="0.35">
      <c r="A3" s="621" t="s">
        <v>430</v>
      </c>
      <c r="B3" s="621"/>
      <c r="C3" s="621"/>
      <c r="D3" s="621"/>
      <c r="E3" s="621"/>
      <c r="F3" s="621"/>
    </row>
    <row r="4" spans="1:6" x14ac:dyDescent="0.35">
      <c r="A4" s="78" t="s">
        <v>104</v>
      </c>
      <c r="B4" s="78" t="s">
        <v>78</v>
      </c>
      <c r="C4" s="78" t="s">
        <v>64</v>
      </c>
      <c r="D4" s="79" t="s">
        <v>105</v>
      </c>
      <c r="E4" s="79" t="s">
        <v>106</v>
      </c>
      <c r="F4" s="79" t="s">
        <v>56</v>
      </c>
    </row>
    <row r="5" spans="1:6" x14ac:dyDescent="0.35">
      <c r="A5" s="74" t="s">
        <v>106</v>
      </c>
      <c r="B5" s="74" t="s">
        <v>106</v>
      </c>
      <c r="C5" s="29" t="s">
        <v>65</v>
      </c>
      <c r="D5" s="14">
        <v>18084256</v>
      </c>
      <c r="E5" s="14">
        <v>17948611.98</v>
      </c>
      <c r="F5" s="14">
        <f>E5</f>
        <v>17948611.98</v>
      </c>
    </row>
    <row r="6" spans="1:6" x14ac:dyDescent="0.35">
      <c r="A6" s="75"/>
      <c r="B6" s="75"/>
      <c r="C6" s="17"/>
      <c r="D6" s="15"/>
      <c r="E6" s="15"/>
      <c r="F6" s="15"/>
    </row>
    <row r="7" spans="1:6" x14ac:dyDescent="0.35">
      <c r="A7" s="75"/>
      <c r="B7" s="75"/>
      <c r="C7" s="17"/>
      <c r="D7" s="15"/>
      <c r="E7" s="15"/>
      <c r="F7" s="15"/>
    </row>
    <row r="8" spans="1:6" x14ac:dyDescent="0.35">
      <c r="A8" s="75"/>
      <c r="B8" s="75"/>
      <c r="C8" s="17"/>
      <c r="D8" s="15"/>
      <c r="E8" s="15"/>
      <c r="F8" s="15"/>
    </row>
    <row r="9" spans="1:6" x14ac:dyDescent="0.35">
      <c r="A9" s="75"/>
      <c r="B9" s="75"/>
      <c r="C9" s="17"/>
      <c r="D9" s="15"/>
      <c r="E9" s="15"/>
      <c r="F9" s="15"/>
    </row>
    <row r="10" spans="1:6" x14ac:dyDescent="0.35">
      <c r="A10" s="76"/>
      <c r="B10" s="76"/>
      <c r="C10" s="18"/>
      <c r="D10" s="16"/>
      <c r="E10" s="16"/>
      <c r="F10" s="16"/>
    </row>
    <row r="11" spans="1:6" x14ac:dyDescent="0.35">
      <c r="A11" s="636" t="s">
        <v>56</v>
      </c>
      <c r="B11" s="636"/>
      <c r="C11" s="636"/>
      <c r="D11" s="80">
        <f>SUM(D5:D10)</f>
        <v>18084256</v>
      </c>
      <c r="E11" s="80">
        <f t="shared" ref="E11:F11" si="0">SUM(E5:E10)</f>
        <v>17948611.98</v>
      </c>
      <c r="F11" s="80">
        <f t="shared" si="0"/>
        <v>17948611.98</v>
      </c>
    </row>
    <row r="12" spans="1:6" x14ac:dyDescent="0.35">
      <c r="B12" s="71"/>
    </row>
    <row r="13" spans="1:6" x14ac:dyDescent="0.35">
      <c r="A13" s="2" t="s">
        <v>103</v>
      </c>
      <c r="B13" s="71"/>
    </row>
  </sheetData>
  <mergeCells count="4">
    <mergeCell ref="A11:C11"/>
    <mergeCell ref="A1:F1"/>
    <mergeCell ref="A2:F2"/>
    <mergeCell ref="A3:F3"/>
  </mergeCells>
  <pageMargins left="0.78740157480314965" right="0.39370078740157483" top="0.78740157480314965" bottom="0.7480314960629921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85" zoomScaleNormal="85" workbookViewId="0">
      <selection activeCell="F14" sqref="F14"/>
    </sheetView>
  </sheetViews>
  <sheetFormatPr defaultRowHeight="21" x14ac:dyDescent="0.35"/>
  <cols>
    <col min="1" max="1" width="12.625" style="1" customWidth="1"/>
    <col min="2" max="2" width="19.125" style="1" bestFit="1" customWidth="1"/>
    <col min="3" max="3" width="16.5" style="1" customWidth="1"/>
    <col min="4" max="4" width="14.875" style="4" customWidth="1"/>
    <col min="5" max="5" width="16" style="4" customWidth="1"/>
    <col min="6" max="6" width="16" style="68" customWidth="1"/>
    <col min="7" max="7" width="16" style="4" customWidth="1"/>
    <col min="8" max="8" width="15.875" style="4" customWidth="1"/>
    <col min="9" max="9" width="14.625" style="1" customWidth="1"/>
    <col min="10" max="16384" width="9" style="1"/>
  </cols>
  <sheetData>
    <row r="1" spans="1:9" x14ac:dyDescent="0.35">
      <c r="A1" s="621" t="str">
        <f>งบแสดงฐานะ!A1</f>
        <v>เทศบาลตำบลนาดอกคำ อำเภอนาด้วง  จังหวัดเลย</v>
      </c>
      <c r="B1" s="621"/>
      <c r="C1" s="621"/>
      <c r="D1" s="621"/>
      <c r="E1" s="621"/>
      <c r="F1" s="621"/>
      <c r="G1" s="621"/>
      <c r="H1" s="621"/>
    </row>
    <row r="2" spans="1:9" x14ac:dyDescent="0.35">
      <c r="A2" s="621" t="s">
        <v>107</v>
      </c>
      <c r="B2" s="621"/>
      <c r="C2" s="621"/>
      <c r="D2" s="621"/>
      <c r="E2" s="621"/>
      <c r="F2" s="621"/>
      <c r="G2" s="621"/>
      <c r="H2" s="621"/>
    </row>
    <row r="3" spans="1:9" x14ac:dyDescent="0.35">
      <c r="A3" s="621" t="s">
        <v>430</v>
      </c>
      <c r="B3" s="621"/>
      <c r="C3" s="621"/>
      <c r="D3" s="621"/>
      <c r="E3" s="621"/>
      <c r="F3" s="621"/>
      <c r="G3" s="621"/>
      <c r="H3" s="621"/>
    </row>
    <row r="4" spans="1:9" s="69" customFormat="1" ht="42" x14ac:dyDescent="0.2">
      <c r="A4" s="81" t="s">
        <v>104</v>
      </c>
      <c r="B4" s="81" t="s">
        <v>78</v>
      </c>
      <c r="C4" s="81" t="s">
        <v>64</v>
      </c>
      <c r="D4" s="82" t="s">
        <v>105</v>
      </c>
      <c r="E4" s="82" t="s">
        <v>197</v>
      </c>
      <c r="F4" s="83" t="s">
        <v>198</v>
      </c>
      <c r="G4" s="82" t="s">
        <v>108</v>
      </c>
      <c r="H4" s="82" t="s">
        <v>56</v>
      </c>
    </row>
    <row r="5" spans="1:9" x14ac:dyDescent="0.35">
      <c r="A5" s="77" t="s">
        <v>109</v>
      </c>
      <c r="B5" s="77" t="s">
        <v>195</v>
      </c>
      <c r="C5" s="42" t="s">
        <v>65</v>
      </c>
      <c r="D5" s="43">
        <v>2544640</v>
      </c>
      <c r="E5" s="43">
        <v>2523152</v>
      </c>
      <c r="F5" s="65"/>
      <c r="G5" s="43"/>
      <c r="H5" s="43">
        <f>SUM(E5:G5)</f>
        <v>2523152</v>
      </c>
      <c r="I5" s="60"/>
    </row>
    <row r="6" spans="1:9" x14ac:dyDescent="0.35">
      <c r="A6" s="73"/>
      <c r="B6" s="73" t="s">
        <v>196</v>
      </c>
      <c r="C6" s="47" t="s">
        <v>65</v>
      </c>
      <c r="D6" s="48">
        <v>9596020</v>
      </c>
      <c r="E6" s="48">
        <v>7310950</v>
      </c>
      <c r="F6" s="66"/>
      <c r="G6" s="48">
        <v>1975248</v>
      </c>
      <c r="H6" s="48">
        <f t="shared" ref="H6:H14" si="0">SUM(E6:G6)</f>
        <v>9286198</v>
      </c>
      <c r="I6" s="60"/>
    </row>
    <row r="7" spans="1:9" x14ac:dyDescent="0.35">
      <c r="A7" s="73" t="s">
        <v>110</v>
      </c>
      <c r="B7" s="73" t="s">
        <v>111</v>
      </c>
      <c r="C7" s="47" t="s">
        <v>65</v>
      </c>
      <c r="D7" s="48">
        <v>455100</v>
      </c>
      <c r="E7" s="48">
        <v>237134</v>
      </c>
      <c r="F7" s="66"/>
      <c r="G7" s="48">
        <v>112837</v>
      </c>
      <c r="H7" s="48">
        <f t="shared" si="0"/>
        <v>349971</v>
      </c>
      <c r="I7" s="60"/>
    </row>
    <row r="8" spans="1:9" x14ac:dyDescent="0.35">
      <c r="A8" s="73"/>
      <c r="B8" s="73" t="s">
        <v>112</v>
      </c>
      <c r="C8" s="47" t="s">
        <v>65</v>
      </c>
      <c r="D8" s="48">
        <v>3207000</v>
      </c>
      <c r="E8" s="48">
        <v>2739819.8</v>
      </c>
      <c r="F8" s="66"/>
      <c r="G8" s="48">
        <v>292644</v>
      </c>
      <c r="H8" s="48">
        <f t="shared" si="0"/>
        <v>3032463.8</v>
      </c>
      <c r="I8" s="60"/>
    </row>
    <row r="9" spans="1:9" x14ac:dyDescent="0.35">
      <c r="A9" s="73"/>
      <c r="B9" s="73" t="s">
        <v>113</v>
      </c>
      <c r="C9" s="47" t="s">
        <v>65</v>
      </c>
      <c r="D9" s="48">
        <v>746000</v>
      </c>
      <c r="E9" s="48">
        <v>545537.4</v>
      </c>
      <c r="F9" s="66"/>
      <c r="G9" s="48">
        <v>79916.899999999994</v>
      </c>
      <c r="H9" s="48">
        <f t="shared" si="0"/>
        <v>625454.30000000005</v>
      </c>
      <c r="I9" s="60"/>
    </row>
    <row r="10" spans="1:9" x14ac:dyDescent="0.35">
      <c r="A10" s="73"/>
      <c r="B10" s="73" t="s">
        <v>114</v>
      </c>
      <c r="C10" s="47" t="s">
        <v>65</v>
      </c>
      <c r="D10" s="48">
        <v>635000</v>
      </c>
      <c r="E10" s="48">
        <v>532348.25</v>
      </c>
      <c r="F10" s="66"/>
      <c r="G10" s="48">
        <v>0</v>
      </c>
      <c r="H10" s="48">
        <f t="shared" si="0"/>
        <v>532348.25</v>
      </c>
      <c r="I10" s="60"/>
    </row>
    <row r="11" spans="1:9" x14ac:dyDescent="0.35">
      <c r="A11" s="73" t="s">
        <v>115</v>
      </c>
      <c r="B11" s="73" t="s">
        <v>116</v>
      </c>
      <c r="C11" s="47" t="s">
        <v>65</v>
      </c>
      <c r="D11" s="48">
        <v>155400</v>
      </c>
      <c r="E11" s="48">
        <v>131400</v>
      </c>
      <c r="F11" s="66"/>
      <c r="G11" s="48">
        <v>22800</v>
      </c>
      <c r="H11" s="48">
        <f t="shared" si="0"/>
        <v>154200</v>
      </c>
      <c r="I11" s="60"/>
    </row>
    <row r="12" spans="1:9" x14ac:dyDescent="0.35">
      <c r="A12" s="73"/>
      <c r="B12" s="73" t="s">
        <v>117</v>
      </c>
      <c r="C12" s="47" t="s">
        <v>65</v>
      </c>
      <c r="D12" s="48">
        <v>0</v>
      </c>
      <c r="E12" s="48">
        <v>0</v>
      </c>
      <c r="F12" s="66"/>
      <c r="G12" s="48">
        <v>0</v>
      </c>
      <c r="H12" s="48">
        <f t="shared" si="0"/>
        <v>0</v>
      </c>
      <c r="I12" s="60"/>
    </row>
    <row r="13" spans="1:9" x14ac:dyDescent="0.35">
      <c r="A13" s="73" t="s">
        <v>118</v>
      </c>
      <c r="B13" s="73" t="s">
        <v>119</v>
      </c>
      <c r="C13" s="47" t="s">
        <v>65</v>
      </c>
      <c r="D13" s="48">
        <v>0</v>
      </c>
      <c r="E13" s="48">
        <v>0</v>
      </c>
      <c r="F13" s="66"/>
      <c r="G13" s="48">
        <v>0</v>
      </c>
      <c r="H13" s="48">
        <f t="shared" si="0"/>
        <v>0</v>
      </c>
      <c r="I13" s="60"/>
    </row>
    <row r="14" spans="1:9" x14ac:dyDescent="0.35">
      <c r="A14" s="73" t="s">
        <v>120</v>
      </c>
      <c r="B14" s="73" t="s">
        <v>121</v>
      </c>
      <c r="C14" s="47" t="s">
        <v>65</v>
      </c>
      <c r="D14" s="48">
        <v>20000</v>
      </c>
      <c r="E14" s="48">
        <v>20000</v>
      </c>
      <c r="F14" s="66"/>
      <c r="G14" s="48"/>
      <c r="H14" s="48">
        <f t="shared" si="0"/>
        <v>20000</v>
      </c>
      <c r="I14" s="60"/>
    </row>
    <row r="15" spans="1:9" x14ac:dyDescent="0.35">
      <c r="A15" s="63"/>
      <c r="B15" s="63"/>
      <c r="C15" s="63"/>
      <c r="D15" s="64"/>
      <c r="E15" s="64"/>
      <c r="F15" s="67"/>
      <c r="G15" s="64"/>
      <c r="H15" s="64"/>
      <c r="I15" s="60"/>
    </row>
    <row r="16" spans="1:9" x14ac:dyDescent="0.35">
      <c r="A16" s="636" t="s">
        <v>56</v>
      </c>
      <c r="B16" s="636"/>
      <c r="C16" s="636"/>
      <c r="D16" s="80">
        <f>SUM(D5:D14)</f>
        <v>17359160</v>
      </c>
      <c r="E16" s="80">
        <f t="shared" ref="E16:H16" si="1">SUM(E5:E14)</f>
        <v>14040341.450000001</v>
      </c>
      <c r="F16" s="84">
        <f t="shared" si="1"/>
        <v>0</v>
      </c>
      <c r="G16" s="80">
        <f t="shared" si="1"/>
        <v>2483445.9</v>
      </c>
      <c r="H16" s="80">
        <f t="shared" si="1"/>
        <v>16523787.350000001</v>
      </c>
    </row>
    <row r="18" spans="1:1" x14ac:dyDescent="0.35">
      <c r="A18" s="1" t="s">
        <v>103</v>
      </c>
    </row>
  </sheetData>
  <mergeCells count="4">
    <mergeCell ref="A1:H1"/>
    <mergeCell ref="A2:H2"/>
    <mergeCell ref="A3:H3"/>
    <mergeCell ref="A16:C16"/>
  </mergeCells>
  <printOptions horizontalCentered="1"/>
  <pageMargins left="0.70866141732283472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opLeftCell="A13" zoomScaleNormal="100" workbookViewId="0">
      <selection activeCell="C23" sqref="C23"/>
    </sheetView>
  </sheetViews>
  <sheetFormatPr defaultRowHeight="21" x14ac:dyDescent="0.35"/>
  <cols>
    <col min="1" max="1" width="9" style="1"/>
    <col min="2" max="2" width="4" style="1" customWidth="1"/>
    <col min="3" max="8" width="9" style="1"/>
    <col min="9" max="9" width="17.375" style="1" customWidth="1"/>
    <col min="10" max="10" width="10.5" style="1" customWidth="1"/>
    <col min="11" max="16384" width="9" style="1"/>
  </cols>
  <sheetData>
    <row r="1" spans="1:9" ht="22.5" x14ac:dyDescent="0.35">
      <c r="A1" s="622" t="str">
        <f>งบแสดงฐานะ!A1</f>
        <v>เทศบาลตำบลนาดอกคำ อำเภอนาด้วง  จังหวัดเลย</v>
      </c>
      <c r="B1" s="622"/>
      <c r="C1" s="622"/>
      <c r="D1" s="622"/>
      <c r="E1" s="622"/>
      <c r="F1" s="622"/>
      <c r="G1" s="622"/>
      <c r="H1" s="622"/>
      <c r="I1" s="622"/>
    </row>
    <row r="2" spans="1:9" ht="22.5" x14ac:dyDescent="0.35">
      <c r="A2" s="622" t="s">
        <v>33</v>
      </c>
      <c r="B2" s="622"/>
      <c r="C2" s="622"/>
      <c r="D2" s="622"/>
      <c r="E2" s="622"/>
      <c r="F2" s="622"/>
      <c r="G2" s="622"/>
      <c r="H2" s="622"/>
      <c r="I2" s="622"/>
    </row>
    <row r="3" spans="1:9" ht="22.5" x14ac:dyDescent="0.35">
      <c r="A3" s="622" t="s">
        <v>367</v>
      </c>
      <c r="B3" s="622"/>
      <c r="C3" s="622"/>
      <c r="D3" s="622"/>
      <c r="E3" s="622"/>
      <c r="F3" s="622"/>
      <c r="G3" s="622"/>
      <c r="H3" s="622"/>
      <c r="I3" s="622"/>
    </row>
    <row r="4" spans="1:9" x14ac:dyDescent="0.35">
      <c r="A4" s="2" t="s">
        <v>34</v>
      </c>
    </row>
    <row r="5" spans="1:9" x14ac:dyDescent="0.35">
      <c r="B5" s="1" t="s">
        <v>223</v>
      </c>
    </row>
    <row r="6" spans="1:9" x14ac:dyDescent="0.35">
      <c r="C6" s="96" t="s">
        <v>349</v>
      </c>
    </row>
    <row r="7" spans="1:9" ht="20.25" customHeight="1" x14ac:dyDescent="0.35">
      <c r="A7" s="1" t="s">
        <v>350</v>
      </c>
      <c r="C7" s="96"/>
    </row>
    <row r="8" spans="1:9" ht="20.25" customHeight="1" x14ac:dyDescent="0.35">
      <c r="B8" s="1" t="s">
        <v>225</v>
      </c>
      <c r="C8" s="96"/>
      <c r="D8" s="1" t="s">
        <v>226</v>
      </c>
    </row>
    <row r="9" spans="1:9" ht="20.25" customHeight="1" x14ac:dyDescent="0.35">
      <c r="B9" s="1" t="s">
        <v>227</v>
      </c>
      <c r="C9" s="96"/>
      <c r="D9" s="1" t="s">
        <v>228</v>
      </c>
    </row>
    <row r="10" spans="1:9" ht="20.25" customHeight="1" x14ac:dyDescent="0.35">
      <c r="B10" s="1" t="s">
        <v>229</v>
      </c>
      <c r="C10" s="96"/>
      <c r="D10" s="1" t="s">
        <v>230</v>
      </c>
    </row>
    <row r="11" spans="1:9" ht="20.25" customHeight="1" x14ac:dyDescent="0.35">
      <c r="A11" s="2" t="s">
        <v>231</v>
      </c>
      <c r="C11" s="96"/>
    </row>
    <row r="12" spans="1:9" ht="20.25" customHeight="1" x14ac:dyDescent="0.35">
      <c r="B12" s="1" t="s">
        <v>232</v>
      </c>
      <c r="C12" s="96"/>
    </row>
    <row r="13" spans="1:9" ht="20.25" customHeight="1" x14ac:dyDescent="0.35">
      <c r="C13" s="96" t="s">
        <v>351</v>
      </c>
    </row>
    <row r="14" spans="1:9" ht="20.25" customHeight="1" x14ac:dyDescent="0.35">
      <c r="A14" s="1" t="s">
        <v>353</v>
      </c>
      <c r="C14" s="96"/>
    </row>
    <row r="15" spans="1:9" ht="20.25" customHeight="1" x14ac:dyDescent="0.35">
      <c r="B15" s="1" t="s">
        <v>233</v>
      </c>
      <c r="C15" s="96"/>
    </row>
    <row r="16" spans="1:9" x14ac:dyDescent="0.35">
      <c r="C16" s="96" t="s">
        <v>234</v>
      </c>
      <c r="E16" s="1">
        <v>22</v>
      </c>
      <c r="F16" s="91" t="s">
        <v>241</v>
      </c>
    </row>
    <row r="17" spans="1:6" x14ac:dyDescent="0.35">
      <c r="C17" s="96" t="s">
        <v>235</v>
      </c>
      <c r="E17" s="1">
        <v>13</v>
      </c>
      <c r="F17" s="91" t="s">
        <v>241</v>
      </c>
    </row>
    <row r="18" spans="1:6" x14ac:dyDescent="0.35">
      <c r="C18" s="96" t="s">
        <v>236</v>
      </c>
      <c r="E18" s="1">
        <v>12</v>
      </c>
      <c r="F18" s="91" t="s">
        <v>241</v>
      </c>
    </row>
    <row r="19" spans="1:6" x14ac:dyDescent="0.35">
      <c r="C19" s="96" t="s">
        <v>237</v>
      </c>
      <c r="E19" s="1">
        <v>6</v>
      </c>
      <c r="F19" s="91" t="s">
        <v>241</v>
      </c>
    </row>
    <row r="20" spans="1:6" x14ac:dyDescent="0.35">
      <c r="C20" s="96" t="s">
        <v>238</v>
      </c>
      <c r="E20" s="1">
        <v>2</v>
      </c>
      <c r="F20" s="91" t="s">
        <v>241</v>
      </c>
    </row>
    <row r="21" spans="1:6" x14ac:dyDescent="0.35">
      <c r="C21" s="96" t="s">
        <v>239</v>
      </c>
      <c r="E21" s="1">
        <v>1</v>
      </c>
      <c r="F21" s="91" t="s">
        <v>241</v>
      </c>
    </row>
    <row r="22" spans="1:6" x14ac:dyDescent="0.35">
      <c r="C22" s="96" t="s">
        <v>240</v>
      </c>
      <c r="E22" s="1">
        <v>64</v>
      </c>
      <c r="F22" s="91" t="s">
        <v>241</v>
      </c>
    </row>
    <row r="23" spans="1:6" x14ac:dyDescent="0.35">
      <c r="C23" s="96" t="s">
        <v>242</v>
      </c>
      <c r="E23" s="1">
        <v>6</v>
      </c>
      <c r="F23" s="91" t="s">
        <v>241</v>
      </c>
    </row>
    <row r="24" spans="1:6" ht="11.25" customHeight="1" x14ac:dyDescent="0.35">
      <c r="C24" s="96"/>
      <c r="F24" s="91"/>
    </row>
    <row r="25" spans="1:6" x14ac:dyDescent="0.35">
      <c r="A25" s="2" t="s">
        <v>243</v>
      </c>
      <c r="C25" s="96"/>
    </row>
    <row r="26" spans="1:6" x14ac:dyDescent="0.35">
      <c r="B26" s="1" t="s">
        <v>354</v>
      </c>
      <c r="C26" s="96"/>
    </row>
    <row r="27" spans="1:6" x14ac:dyDescent="0.35">
      <c r="A27" s="1" t="s">
        <v>356</v>
      </c>
      <c r="C27" s="96"/>
    </row>
    <row r="28" spans="1:6" x14ac:dyDescent="0.35">
      <c r="A28" s="1" t="s">
        <v>355</v>
      </c>
      <c r="C28" s="96"/>
    </row>
    <row r="29" spans="1:6" x14ac:dyDescent="0.35">
      <c r="A29" s="2" t="s">
        <v>35</v>
      </c>
    </row>
    <row r="30" spans="1:6" x14ac:dyDescent="0.35">
      <c r="B30" s="1" t="s">
        <v>36</v>
      </c>
    </row>
    <row r="31" spans="1:6" x14ac:dyDescent="0.35">
      <c r="B31" s="1" t="s">
        <v>37</v>
      </c>
      <c r="C31" s="1" t="s">
        <v>244</v>
      </c>
    </row>
    <row r="32" spans="1:6" x14ac:dyDescent="0.35">
      <c r="A32" s="1" t="s">
        <v>245</v>
      </c>
    </row>
    <row r="33" spans="1:9" x14ac:dyDescent="0.35">
      <c r="A33" s="1" t="s">
        <v>358</v>
      </c>
    </row>
    <row r="34" spans="1:9" x14ac:dyDescent="0.35">
      <c r="A34" s="1" t="s">
        <v>357</v>
      </c>
    </row>
    <row r="35" spans="1:9" x14ac:dyDescent="0.35">
      <c r="B35" s="1" t="s">
        <v>38</v>
      </c>
    </row>
    <row r="36" spans="1:9" ht="24" customHeight="1" x14ac:dyDescent="0.35">
      <c r="A36" s="92"/>
      <c r="B36" s="92"/>
      <c r="C36" s="425" t="s">
        <v>618</v>
      </c>
      <c r="D36" s="92"/>
      <c r="E36" s="92"/>
      <c r="F36" s="92"/>
      <c r="G36" s="92"/>
      <c r="H36" s="92"/>
      <c r="I36" s="92"/>
    </row>
    <row r="37" spans="1:9" x14ac:dyDescent="0.35">
      <c r="C37" s="96"/>
    </row>
    <row r="39" spans="1:9" x14ac:dyDescent="0.35">
      <c r="A39" s="2"/>
    </row>
  </sheetData>
  <mergeCells count="3">
    <mergeCell ref="A1:I1"/>
    <mergeCell ref="A2:I2"/>
    <mergeCell ref="A3:I3"/>
  </mergeCells>
  <pageMargins left="0.78740157480314965" right="0.39370078740157483" top="0.78740157480314965" bottom="0.3937007874015748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Normal="100" workbookViewId="0">
      <selection activeCell="E11" sqref="E11"/>
    </sheetView>
  </sheetViews>
  <sheetFormatPr defaultRowHeight="21" x14ac:dyDescent="0.35"/>
  <cols>
    <col min="1" max="1" width="12.625" style="1" customWidth="1"/>
    <col min="2" max="2" width="17.875" style="1" bestFit="1" customWidth="1"/>
    <col min="3" max="3" width="13.375" style="1" customWidth="1"/>
    <col min="4" max="4" width="13.375" style="4" customWidth="1"/>
    <col min="5" max="7" width="16" style="4" customWidth="1"/>
    <col min="8" max="8" width="13.375" style="4" customWidth="1"/>
    <col min="9" max="16384" width="9" style="1"/>
  </cols>
  <sheetData>
    <row r="1" spans="1:8" x14ac:dyDescent="0.35">
      <c r="A1" s="621" t="str">
        <f>งบแสดงฐานะ!A1</f>
        <v>เทศบาลตำบลนาดอกคำ อำเภอนาด้วง  จังหวัดเลย</v>
      </c>
      <c r="B1" s="621"/>
      <c r="C1" s="621"/>
      <c r="D1" s="621"/>
      <c r="E1" s="621"/>
      <c r="F1" s="621"/>
      <c r="G1" s="621"/>
      <c r="H1" s="621"/>
    </row>
    <row r="2" spans="1:8" x14ac:dyDescent="0.35">
      <c r="A2" s="621" t="s">
        <v>122</v>
      </c>
      <c r="B2" s="621"/>
      <c r="C2" s="621"/>
      <c r="D2" s="621"/>
      <c r="E2" s="621"/>
      <c r="F2" s="621"/>
      <c r="G2" s="621"/>
      <c r="H2" s="621"/>
    </row>
    <row r="3" spans="1:8" x14ac:dyDescent="0.35">
      <c r="A3" s="621" t="s">
        <v>430</v>
      </c>
      <c r="B3" s="621"/>
      <c r="C3" s="621"/>
      <c r="D3" s="621"/>
      <c r="E3" s="621"/>
      <c r="F3" s="621"/>
      <c r="G3" s="621"/>
      <c r="H3" s="621"/>
    </row>
    <row r="4" spans="1:8" ht="63" x14ac:dyDescent="0.35">
      <c r="A4" s="81" t="s">
        <v>104</v>
      </c>
      <c r="B4" s="81" t="s">
        <v>78</v>
      </c>
      <c r="C4" s="81" t="s">
        <v>64</v>
      </c>
      <c r="D4" s="82" t="s">
        <v>105</v>
      </c>
      <c r="E4" s="83" t="s">
        <v>199</v>
      </c>
      <c r="F4" s="83" t="s">
        <v>123</v>
      </c>
      <c r="G4" s="83" t="s">
        <v>124</v>
      </c>
      <c r="H4" s="82" t="s">
        <v>56</v>
      </c>
    </row>
    <row r="5" spans="1:8" x14ac:dyDescent="0.35">
      <c r="A5" s="72" t="s">
        <v>109</v>
      </c>
      <c r="B5" s="72" t="s">
        <v>196</v>
      </c>
      <c r="C5" s="61"/>
      <c r="D5" s="62"/>
      <c r="E5" s="62"/>
      <c r="F5" s="62"/>
      <c r="G5" s="62"/>
      <c r="H5" s="62">
        <f>SUM(E5:G5)</f>
        <v>0</v>
      </c>
    </row>
    <row r="6" spans="1:8" x14ac:dyDescent="0.35">
      <c r="A6" s="73" t="s">
        <v>110</v>
      </c>
      <c r="B6" s="73" t="s">
        <v>111</v>
      </c>
      <c r="C6" s="47"/>
      <c r="D6" s="48"/>
      <c r="E6" s="48"/>
      <c r="F6" s="48"/>
      <c r="G6" s="48"/>
      <c r="H6" s="48">
        <f>SUM(E6:G6)</f>
        <v>0</v>
      </c>
    </row>
    <row r="7" spans="1:8" x14ac:dyDescent="0.35">
      <c r="A7" s="73"/>
      <c r="B7" s="73" t="s">
        <v>112</v>
      </c>
      <c r="C7" s="47" t="s">
        <v>65</v>
      </c>
      <c r="D7" s="48">
        <v>110000</v>
      </c>
      <c r="E7" s="48">
        <v>96160</v>
      </c>
      <c r="F7" s="48"/>
      <c r="G7" s="48">
        <v>0</v>
      </c>
      <c r="H7" s="48">
        <f t="shared" ref="H7:H13" si="0">SUM(E7:G7)</f>
        <v>96160</v>
      </c>
    </row>
    <row r="8" spans="1:8" x14ac:dyDescent="0.35">
      <c r="A8" s="73"/>
      <c r="B8" s="73" t="s">
        <v>113</v>
      </c>
      <c r="C8" s="47" t="s">
        <v>65</v>
      </c>
      <c r="D8" s="48">
        <v>50000</v>
      </c>
      <c r="E8" s="48">
        <v>0</v>
      </c>
      <c r="F8" s="48"/>
      <c r="G8" s="48">
        <v>26550</v>
      </c>
      <c r="H8" s="48">
        <f t="shared" si="0"/>
        <v>26550</v>
      </c>
    </row>
    <row r="9" spans="1:8" x14ac:dyDescent="0.35">
      <c r="A9" s="73"/>
      <c r="B9" s="73" t="s">
        <v>114</v>
      </c>
      <c r="C9" s="47"/>
      <c r="D9" s="48"/>
      <c r="E9" s="48"/>
      <c r="F9" s="48"/>
      <c r="G9" s="48"/>
      <c r="H9" s="48">
        <f t="shared" si="0"/>
        <v>0</v>
      </c>
    </row>
    <row r="10" spans="1:8" x14ac:dyDescent="0.35">
      <c r="A10" s="73" t="s">
        <v>115</v>
      </c>
      <c r="B10" s="73" t="s">
        <v>116</v>
      </c>
      <c r="C10" s="47"/>
      <c r="D10" s="48"/>
      <c r="E10" s="48"/>
      <c r="F10" s="48"/>
      <c r="G10" s="48"/>
      <c r="H10" s="48">
        <f t="shared" si="0"/>
        <v>0</v>
      </c>
    </row>
    <row r="11" spans="1:8" x14ac:dyDescent="0.35">
      <c r="A11" s="73"/>
      <c r="B11" s="73" t="s">
        <v>117</v>
      </c>
      <c r="C11" s="47"/>
      <c r="D11" s="48"/>
      <c r="E11" s="48"/>
      <c r="F11" s="48"/>
      <c r="G11" s="48"/>
      <c r="H11" s="48">
        <f t="shared" si="0"/>
        <v>0</v>
      </c>
    </row>
    <row r="12" spans="1:8" x14ac:dyDescent="0.35">
      <c r="A12" s="73" t="s">
        <v>118</v>
      </c>
      <c r="B12" s="73" t="s">
        <v>119</v>
      </c>
      <c r="C12" s="47"/>
      <c r="D12" s="48"/>
      <c r="E12" s="48"/>
      <c r="F12" s="48"/>
      <c r="G12" s="48"/>
      <c r="H12" s="48">
        <f t="shared" si="0"/>
        <v>0</v>
      </c>
    </row>
    <row r="13" spans="1:8" x14ac:dyDescent="0.35">
      <c r="A13" s="73" t="s">
        <v>120</v>
      </c>
      <c r="B13" s="73" t="s">
        <v>121</v>
      </c>
      <c r="C13" s="47"/>
      <c r="D13" s="48"/>
      <c r="E13" s="48"/>
      <c r="F13" s="48"/>
      <c r="G13" s="48"/>
      <c r="H13" s="48">
        <f t="shared" si="0"/>
        <v>0</v>
      </c>
    </row>
    <row r="14" spans="1:8" x14ac:dyDescent="0.35">
      <c r="A14" s="18"/>
      <c r="B14" s="18"/>
      <c r="C14" s="18"/>
      <c r="D14" s="16"/>
      <c r="E14" s="16"/>
      <c r="F14" s="16"/>
      <c r="G14" s="16"/>
      <c r="H14" s="16"/>
    </row>
    <row r="15" spans="1:8" x14ac:dyDescent="0.35">
      <c r="A15" s="636" t="s">
        <v>56</v>
      </c>
      <c r="B15" s="636"/>
      <c r="C15" s="636"/>
      <c r="D15" s="80">
        <f>SUM(D5:D13)</f>
        <v>160000</v>
      </c>
      <c r="E15" s="80">
        <f t="shared" ref="E15:H15" si="1">SUM(E5:E13)</f>
        <v>96160</v>
      </c>
      <c r="F15" s="80">
        <f t="shared" si="1"/>
        <v>0</v>
      </c>
      <c r="G15" s="80">
        <f t="shared" si="1"/>
        <v>26550</v>
      </c>
      <c r="H15" s="80">
        <f t="shared" si="1"/>
        <v>122710</v>
      </c>
    </row>
    <row r="17" spans="1:1" x14ac:dyDescent="0.35">
      <c r="A17" s="1" t="s">
        <v>103</v>
      </c>
    </row>
  </sheetData>
  <mergeCells count="4">
    <mergeCell ref="A1:H1"/>
    <mergeCell ref="A2:H2"/>
    <mergeCell ref="A3:H3"/>
    <mergeCell ref="A15:C15"/>
  </mergeCells>
  <pageMargins left="0.78740157480314965" right="0.39370078740157483" top="0.78740157480314965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4" workbookViewId="0">
      <selection activeCell="G13" sqref="G13"/>
    </sheetView>
  </sheetViews>
  <sheetFormatPr defaultRowHeight="21" x14ac:dyDescent="0.35"/>
  <cols>
    <col min="1" max="1" width="12.625" style="1" customWidth="1"/>
    <col min="2" max="2" width="17.875" style="1" bestFit="1" customWidth="1"/>
    <col min="3" max="3" width="13.375" style="1" customWidth="1"/>
    <col min="4" max="4" width="13.375" style="4" customWidth="1"/>
    <col min="5" max="5" width="13.875" style="4" customWidth="1"/>
    <col min="6" max="6" width="14.5" style="4" customWidth="1"/>
    <col min="7" max="7" width="11.375" style="4" customWidth="1"/>
    <col min="8" max="8" width="14.625" style="4" customWidth="1"/>
    <col min="9" max="9" width="13.375" style="4" customWidth="1"/>
    <col min="10" max="16384" width="9" style="1"/>
  </cols>
  <sheetData>
    <row r="1" spans="1:9" x14ac:dyDescent="0.35">
      <c r="A1" s="621" t="str">
        <f>งบแสดงฐานะ!A1</f>
        <v>เทศบาลตำบลนาดอกคำ อำเภอนาด้วง  จังหวัดเลย</v>
      </c>
      <c r="B1" s="621"/>
      <c r="C1" s="621"/>
      <c r="D1" s="621"/>
      <c r="E1" s="621"/>
      <c r="F1" s="621"/>
      <c r="G1" s="621"/>
      <c r="H1" s="621"/>
      <c r="I1" s="621"/>
    </row>
    <row r="2" spans="1:9" x14ac:dyDescent="0.35">
      <c r="A2" s="621" t="s">
        <v>125</v>
      </c>
      <c r="B2" s="621"/>
      <c r="C2" s="621"/>
      <c r="D2" s="621"/>
      <c r="E2" s="621"/>
      <c r="F2" s="621"/>
      <c r="G2" s="621"/>
      <c r="H2" s="621"/>
      <c r="I2" s="621"/>
    </row>
    <row r="3" spans="1:9" x14ac:dyDescent="0.35">
      <c r="A3" s="621" t="s">
        <v>430</v>
      </c>
      <c r="B3" s="621"/>
      <c r="C3" s="621"/>
      <c r="D3" s="621"/>
      <c r="E3" s="621"/>
      <c r="F3" s="621"/>
      <c r="G3" s="621"/>
      <c r="H3" s="621"/>
      <c r="I3" s="621"/>
    </row>
    <row r="4" spans="1:9" ht="63" x14ac:dyDescent="0.35">
      <c r="A4" s="81" t="s">
        <v>104</v>
      </c>
      <c r="B4" s="81" t="s">
        <v>78</v>
      </c>
      <c r="C4" s="81" t="s">
        <v>64</v>
      </c>
      <c r="D4" s="82" t="s">
        <v>105</v>
      </c>
      <c r="E4" s="83" t="s">
        <v>200</v>
      </c>
      <c r="F4" s="83" t="s">
        <v>126</v>
      </c>
      <c r="G4" s="83" t="s">
        <v>127</v>
      </c>
      <c r="H4" s="83" t="s">
        <v>128</v>
      </c>
      <c r="I4" s="82" t="s">
        <v>56</v>
      </c>
    </row>
    <row r="5" spans="1:9" x14ac:dyDescent="0.35">
      <c r="A5" s="77" t="s">
        <v>109</v>
      </c>
      <c r="B5" s="77" t="s">
        <v>196</v>
      </c>
      <c r="C5" s="42" t="s">
        <v>65</v>
      </c>
      <c r="D5" s="156">
        <v>4184884</v>
      </c>
      <c r="E5" s="156">
        <v>4120714</v>
      </c>
      <c r="F5" s="156"/>
      <c r="G5" s="156"/>
      <c r="H5" s="156"/>
      <c r="I5" s="156">
        <f>SUM(E5:H5)</f>
        <v>4120714</v>
      </c>
    </row>
    <row r="6" spans="1:9" x14ac:dyDescent="0.35">
      <c r="A6" s="73" t="s">
        <v>110</v>
      </c>
      <c r="B6" s="73" t="s">
        <v>111</v>
      </c>
      <c r="C6" s="47" t="s">
        <v>65</v>
      </c>
      <c r="D6" s="515">
        <v>59600</v>
      </c>
      <c r="E6" s="515">
        <v>18900</v>
      </c>
      <c r="F6" s="515">
        <v>0</v>
      </c>
      <c r="G6" s="515"/>
      <c r="H6" s="515"/>
      <c r="I6" s="515">
        <f>SUM(E6:H6)</f>
        <v>18900</v>
      </c>
    </row>
    <row r="7" spans="1:9" x14ac:dyDescent="0.35">
      <c r="A7" s="73"/>
      <c r="B7" s="73" t="s">
        <v>112</v>
      </c>
      <c r="C7" s="47" t="s">
        <v>65</v>
      </c>
      <c r="D7" s="515">
        <v>3691525</v>
      </c>
      <c r="E7" s="515">
        <v>577569</v>
      </c>
      <c r="F7" s="515">
        <v>2321333</v>
      </c>
      <c r="G7" s="515"/>
      <c r="H7" s="515"/>
      <c r="I7" s="515">
        <f t="shared" ref="I7:I14" si="0">SUM(E7:H7)</f>
        <v>2898902</v>
      </c>
    </row>
    <row r="8" spans="1:9" x14ac:dyDescent="0.35">
      <c r="A8" s="73"/>
      <c r="B8" s="73" t="s">
        <v>113</v>
      </c>
      <c r="C8" s="47" t="s">
        <v>65</v>
      </c>
      <c r="D8" s="515">
        <v>1745363</v>
      </c>
      <c r="E8" s="515">
        <v>19877</v>
      </c>
      <c r="F8" s="515">
        <v>1381793.8</v>
      </c>
      <c r="G8" s="515"/>
      <c r="H8" s="515"/>
      <c r="I8" s="515">
        <f t="shared" si="0"/>
        <v>1401670.8</v>
      </c>
    </row>
    <row r="9" spans="1:9" x14ac:dyDescent="0.35">
      <c r="A9" s="73"/>
      <c r="B9" s="73" t="s">
        <v>114</v>
      </c>
      <c r="C9" s="47" t="s">
        <v>65</v>
      </c>
      <c r="D9" s="515"/>
      <c r="E9" s="515"/>
      <c r="F9" s="515"/>
      <c r="G9" s="515"/>
      <c r="H9" s="515"/>
      <c r="I9" s="515">
        <f t="shared" si="0"/>
        <v>0</v>
      </c>
    </row>
    <row r="10" spans="1:9" x14ac:dyDescent="0.35">
      <c r="A10" s="73" t="s">
        <v>115</v>
      </c>
      <c r="B10" s="73" t="s">
        <v>116</v>
      </c>
      <c r="C10" s="47" t="s">
        <v>65</v>
      </c>
      <c r="D10" s="515">
        <v>205200</v>
      </c>
      <c r="E10" s="515">
        <v>0</v>
      </c>
      <c r="F10" s="515">
        <v>200200</v>
      </c>
      <c r="G10" s="515"/>
      <c r="H10" s="515"/>
      <c r="I10" s="515">
        <f t="shared" si="0"/>
        <v>200200</v>
      </c>
    </row>
    <row r="11" spans="1:9" x14ac:dyDescent="0.35">
      <c r="A11" s="73"/>
      <c r="B11" s="73"/>
      <c r="C11" s="344" t="s">
        <v>282</v>
      </c>
      <c r="D11" s="515">
        <v>29500</v>
      </c>
      <c r="E11" s="515">
        <v>0</v>
      </c>
      <c r="F11" s="515">
        <v>29500</v>
      </c>
      <c r="G11" s="515"/>
      <c r="H11" s="515"/>
      <c r="I11" s="515">
        <f t="shared" si="0"/>
        <v>29500</v>
      </c>
    </row>
    <row r="12" spans="1:9" x14ac:dyDescent="0.35">
      <c r="A12" s="73"/>
      <c r="B12" s="73" t="s">
        <v>117</v>
      </c>
      <c r="C12" s="47" t="s">
        <v>65</v>
      </c>
      <c r="D12" s="515">
        <v>170000</v>
      </c>
      <c r="E12" s="515">
        <v>0</v>
      </c>
      <c r="F12" s="515">
        <v>118820</v>
      </c>
      <c r="G12" s="515"/>
      <c r="H12" s="515"/>
      <c r="I12" s="515">
        <f t="shared" si="0"/>
        <v>118820</v>
      </c>
    </row>
    <row r="13" spans="1:9" x14ac:dyDescent="0.35">
      <c r="A13" s="73" t="s">
        <v>118</v>
      </c>
      <c r="B13" s="73" t="s">
        <v>119</v>
      </c>
      <c r="C13" s="47" t="s">
        <v>65</v>
      </c>
      <c r="D13" s="515"/>
      <c r="E13" s="515"/>
      <c r="F13" s="515"/>
      <c r="G13" s="515"/>
      <c r="H13" s="515"/>
      <c r="I13" s="515">
        <f t="shared" si="0"/>
        <v>0</v>
      </c>
    </row>
    <row r="14" spans="1:9" x14ac:dyDescent="0.35">
      <c r="A14" s="73" t="s">
        <v>120</v>
      </c>
      <c r="B14" s="73" t="s">
        <v>121</v>
      </c>
      <c r="C14" s="47" t="s">
        <v>65</v>
      </c>
      <c r="D14" s="515">
        <v>2644000</v>
      </c>
      <c r="E14" s="515">
        <v>0</v>
      </c>
      <c r="F14" s="515">
        <v>2558000</v>
      </c>
      <c r="G14" s="515"/>
      <c r="H14" s="515"/>
      <c r="I14" s="515">
        <f t="shared" si="0"/>
        <v>2558000</v>
      </c>
    </row>
    <row r="15" spans="1:9" x14ac:dyDescent="0.35">
      <c r="A15" s="44"/>
      <c r="B15" s="44"/>
      <c r="C15" s="44"/>
      <c r="D15" s="149"/>
      <c r="E15" s="149"/>
      <c r="F15" s="149"/>
      <c r="G15" s="149"/>
      <c r="H15" s="149"/>
      <c r="I15" s="149"/>
    </row>
    <row r="16" spans="1:9" x14ac:dyDescent="0.35">
      <c r="A16" s="636" t="s">
        <v>56</v>
      </c>
      <c r="B16" s="636"/>
      <c r="C16" s="636"/>
      <c r="D16" s="157">
        <f>SUM(D5:D14)</f>
        <v>12730072</v>
      </c>
      <c r="E16" s="157">
        <f t="shared" ref="E16:I16" si="1">SUM(E5:E14)</f>
        <v>4737060</v>
      </c>
      <c r="F16" s="157">
        <f t="shared" si="1"/>
        <v>6609646.7999999998</v>
      </c>
      <c r="G16" s="157">
        <f t="shared" si="1"/>
        <v>0</v>
      </c>
      <c r="H16" s="157">
        <f t="shared" si="1"/>
        <v>0</v>
      </c>
      <c r="I16" s="157">
        <f t="shared" si="1"/>
        <v>11346706.800000001</v>
      </c>
    </row>
    <row r="18" spans="1:1" x14ac:dyDescent="0.35">
      <c r="A18" s="1" t="s">
        <v>103</v>
      </c>
    </row>
  </sheetData>
  <mergeCells count="4">
    <mergeCell ref="A1:I1"/>
    <mergeCell ref="A2:I2"/>
    <mergeCell ref="A3:I3"/>
    <mergeCell ref="A16:C16"/>
  </mergeCells>
  <pageMargins left="0.78740157480314965" right="0.39370078740157483" top="0.78740157480314965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4" workbookViewId="0">
      <selection activeCell="E10" sqref="E10"/>
    </sheetView>
  </sheetViews>
  <sheetFormatPr defaultRowHeight="21" x14ac:dyDescent="0.35"/>
  <cols>
    <col min="1" max="1" width="12.625" style="1" customWidth="1"/>
    <col min="2" max="2" width="17.875" style="1" bestFit="1" customWidth="1"/>
    <col min="3" max="3" width="13.375" style="1" customWidth="1"/>
    <col min="4" max="4" width="13.375" style="4" customWidth="1"/>
    <col min="5" max="5" width="13.875" style="4" customWidth="1"/>
    <col min="6" max="6" width="14.5" style="4" customWidth="1"/>
    <col min="7" max="7" width="11.375" style="4" customWidth="1"/>
    <col min="8" max="8" width="14.625" style="4" customWidth="1"/>
    <col min="9" max="9" width="13.375" style="4" customWidth="1"/>
    <col min="10" max="16384" width="9" style="1"/>
  </cols>
  <sheetData>
    <row r="1" spans="1:9" x14ac:dyDescent="0.35">
      <c r="A1" s="621" t="str">
        <f>งบแสดงฐานะ!A1</f>
        <v>เทศบาลตำบลนาดอกคำ อำเภอนาด้วง  จังหวัดเลย</v>
      </c>
      <c r="B1" s="621"/>
      <c r="C1" s="621"/>
      <c r="D1" s="621"/>
      <c r="E1" s="621"/>
      <c r="F1" s="621"/>
      <c r="G1" s="621"/>
      <c r="H1" s="621"/>
      <c r="I1" s="621"/>
    </row>
    <row r="2" spans="1:9" x14ac:dyDescent="0.35">
      <c r="A2" s="621" t="s">
        <v>129</v>
      </c>
      <c r="B2" s="621"/>
      <c r="C2" s="621"/>
      <c r="D2" s="621"/>
      <c r="E2" s="621"/>
      <c r="F2" s="621"/>
      <c r="G2" s="621"/>
      <c r="H2" s="621"/>
      <c r="I2" s="621"/>
    </row>
    <row r="3" spans="1:9" x14ac:dyDescent="0.35">
      <c r="A3" s="621" t="s">
        <v>430</v>
      </c>
      <c r="B3" s="621"/>
      <c r="C3" s="621"/>
      <c r="D3" s="621"/>
      <c r="E3" s="621"/>
      <c r="F3" s="621"/>
      <c r="G3" s="621"/>
      <c r="H3" s="621"/>
      <c r="I3" s="621"/>
    </row>
    <row r="4" spans="1:9" ht="84" x14ac:dyDescent="0.35">
      <c r="A4" s="81" t="s">
        <v>104</v>
      </c>
      <c r="B4" s="81" t="s">
        <v>78</v>
      </c>
      <c r="C4" s="81" t="s">
        <v>64</v>
      </c>
      <c r="D4" s="82" t="s">
        <v>105</v>
      </c>
      <c r="E4" s="83" t="s">
        <v>201</v>
      </c>
      <c r="F4" s="83" t="s">
        <v>130</v>
      </c>
      <c r="G4" s="83" t="s">
        <v>131</v>
      </c>
      <c r="H4" s="83" t="s">
        <v>132</v>
      </c>
      <c r="I4" s="82" t="s">
        <v>56</v>
      </c>
    </row>
    <row r="5" spans="1:9" x14ac:dyDescent="0.35">
      <c r="A5" s="77" t="s">
        <v>109</v>
      </c>
      <c r="B5" s="77" t="s">
        <v>196</v>
      </c>
      <c r="C5" s="42"/>
      <c r="D5" s="43"/>
      <c r="E5" s="43"/>
      <c r="F5" s="43"/>
      <c r="G5" s="43"/>
      <c r="H5" s="43"/>
      <c r="I5" s="43">
        <f>SUM(E5:H5)</f>
        <v>0</v>
      </c>
    </row>
    <row r="6" spans="1:9" x14ac:dyDescent="0.35">
      <c r="A6" s="73" t="s">
        <v>110</v>
      </c>
      <c r="B6" s="73" t="s">
        <v>111</v>
      </c>
      <c r="C6" s="47"/>
      <c r="D6" s="48"/>
      <c r="E6" s="48"/>
      <c r="F6" s="48"/>
      <c r="G6" s="48"/>
      <c r="H6" s="48"/>
      <c r="I6" s="48">
        <f>SUM(E6:H6)</f>
        <v>0</v>
      </c>
    </row>
    <row r="7" spans="1:9" x14ac:dyDescent="0.35">
      <c r="A7" s="73"/>
      <c r="B7" s="73" t="s">
        <v>112</v>
      </c>
      <c r="C7" s="47" t="s">
        <v>65</v>
      </c>
      <c r="D7" s="48">
        <v>90000</v>
      </c>
      <c r="E7" s="48"/>
      <c r="F7" s="48"/>
      <c r="G7" s="48">
        <v>75590</v>
      </c>
      <c r="H7" s="48"/>
      <c r="I7" s="48">
        <f t="shared" ref="I7:I14" si="0">SUM(E7:H7)</f>
        <v>75590</v>
      </c>
    </row>
    <row r="8" spans="1:9" x14ac:dyDescent="0.35">
      <c r="A8" s="73"/>
      <c r="B8" s="73"/>
      <c r="C8" s="344" t="s">
        <v>282</v>
      </c>
      <c r="D8" s="48">
        <v>270400</v>
      </c>
      <c r="E8" s="48"/>
      <c r="F8" s="48"/>
      <c r="G8" s="48">
        <v>270400</v>
      </c>
      <c r="H8" s="48"/>
      <c r="I8" s="48">
        <f t="shared" si="0"/>
        <v>270400</v>
      </c>
    </row>
    <row r="9" spans="1:9" x14ac:dyDescent="0.35">
      <c r="A9" s="73"/>
      <c r="B9" s="73" t="s">
        <v>113</v>
      </c>
      <c r="C9" s="47"/>
      <c r="D9" s="48"/>
      <c r="E9" s="48"/>
      <c r="F9" s="48"/>
      <c r="G9" s="48"/>
      <c r="H9" s="48"/>
      <c r="I9" s="48">
        <f t="shared" si="0"/>
        <v>0</v>
      </c>
    </row>
    <row r="10" spans="1:9" x14ac:dyDescent="0.35">
      <c r="A10" s="73"/>
      <c r="B10" s="73" t="s">
        <v>114</v>
      </c>
      <c r="C10" s="47"/>
      <c r="D10" s="48"/>
      <c r="E10" s="48"/>
      <c r="F10" s="48"/>
      <c r="G10" s="48"/>
      <c r="H10" s="48"/>
      <c r="I10" s="48">
        <f t="shared" si="0"/>
        <v>0</v>
      </c>
    </row>
    <row r="11" spans="1:9" x14ac:dyDescent="0.35">
      <c r="A11" s="73" t="s">
        <v>115</v>
      </c>
      <c r="B11" s="73" t="s">
        <v>116</v>
      </c>
      <c r="C11" s="47"/>
      <c r="D11" s="48"/>
      <c r="E11" s="48"/>
      <c r="F11" s="48"/>
      <c r="G11" s="48"/>
      <c r="H11" s="48"/>
      <c r="I11" s="48">
        <f t="shared" si="0"/>
        <v>0</v>
      </c>
    </row>
    <row r="12" spans="1:9" x14ac:dyDescent="0.35">
      <c r="A12" s="73"/>
      <c r="B12" s="73" t="s">
        <v>117</v>
      </c>
      <c r="C12" s="47"/>
      <c r="D12" s="48"/>
      <c r="E12" s="48"/>
      <c r="F12" s="48"/>
      <c r="G12" s="48"/>
      <c r="H12" s="48"/>
      <c r="I12" s="48">
        <f t="shared" si="0"/>
        <v>0</v>
      </c>
    </row>
    <row r="13" spans="1:9" x14ac:dyDescent="0.35">
      <c r="A13" s="73" t="s">
        <v>118</v>
      </c>
      <c r="B13" s="73" t="s">
        <v>119</v>
      </c>
      <c r="C13" s="47"/>
      <c r="D13" s="48"/>
      <c r="E13" s="48"/>
      <c r="F13" s="48"/>
      <c r="G13" s="48"/>
      <c r="H13" s="48"/>
      <c r="I13" s="48">
        <f t="shared" si="0"/>
        <v>0</v>
      </c>
    </row>
    <row r="14" spans="1:9" x14ac:dyDescent="0.35">
      <c r="A14" s="73" t="s">
        <v>120</v>
      </c>
      <c r="B14" s="73" t="s">
        <v>121</v>
      </c>
      <c r="C14" s="47" t="s">
        <v>65</v>
      </c>
      <c r="D14" s="48">
        <v>340000</v>
      </c>
      <c r="E14" s="48"/>
      <c r="F14" s="48"/>
      <c r="G14" s="48">
        <v>340000</v>
      </c>
      <c r="H14" s="48"/>
      <c r="I14" s="48">
        <f t="shared" si="0"/>
        <v>340000</v>
      </c>
    </row>
    <row r="15" spans="1:9" x14ac:dyDescent="0.35">
      <c r="A15" s="44"/>
      <c r="B15" s="44"/>
      <c r="C15" s="44"/>
      <c r="D15" s="45"/>
      <c r="E15" s="45"/>
      <c r="F15" s="45"/>
      <c r="G15" s="45"/>
      <c r="H15" s="45"/>
      <c r="I15" s="45"/>
    </row>
    <row r="16" spans="1:9" x14ac:dyDescent="0.35">
      <c r="A16" s="636" t="s">
        <v>56</v>
      </c>
      <c r="B16" s="636"/>
      <c r="C16" s="636"/>
      <c r="D16" s="80">
        <f>SUM(D5:D14)</f>
        <v>700400</v>
      </c>
      <c r="E16" s="80">
        <f t="shared" ref="E16:I16" si="1">SUM(E5:E14)</f>
        <v>0</v>
      </c>
      <c r="F16" s="80">
        <f t="shared" si="1"/>
        <v>0</v>
      </c>
      <c r="G16" s="80">
        <f t="shared" si="1"/>
        <v>685990</v>
      </c>
      <c r="H16" s="80">
        <f t="shared" si="1"/>
        <v>0</v>
      </c>
      <c r="I16" s="80">
        <f t="shared" si="1"/>
        <v>685990</v>
      </c>
    </row>
    <row r="18" spans="1:1" x14ac:dyDescent="0.35">
      <c r="A18" s="1" t="s">
        <v>103</v>
      </c>
    </row>
  </sheetData>
  <mergeCells count="4">
    <mergeCell ref="A1:I1"/>
    <mergeCell ref="A2:I2"/>
    <mergeCell ref="A3:I3"/>
    <mergeCell ref="A16:C16"/>
  </mergeCells>
  <pageMargins left="0.78740157480314965" right="0.39370078740157483" top="0.78740157480314965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8" sqref="D8"/>
    </sheetView>
  </sheetViews>
  <sheetFormatPr defaultRowHeight="21" x14ac:dyDescent="0.35"/>
  <cols>
    <col min="1" max="1" width="12.625" style="1" customWidth="1"/>
    <col min="2" max="2" width="17.875" style="1" bestFit="1" customWidth="1"/>
    <col min="3" max="3" width="13.375" style="1" customWidth="1"/>
    <col min="4" max="4" width="13.375" style="4" customWidth="1"/>
    <col min="5" max="5" width="13.875" style="4" customWidth="1"/>
    <col min="6" max="6" width="14.5" style="4" customWidth="1"/>
    <col min="7" max="7" width="13.375" style="4" customWidth="1"/>
    <col min="8" max="16384" width="9" style="1"/>
  </cols>
  <sheetData>
    <row r="1" spans="1:7" x14ac:dyDescent="0.35">
      <c r="A1" s="621" t="str">
        <f>งบแสดงฐานะ!A1</f>
        <v>เทศบาลตำบลนาดอกคำ อำเภอนาด้วง  จังหวัดเลย</v>
      </c>
      <c r="B1" s="621"/>
      <c r="C1" s="621"/>
      <c r="D1" s="621"/>
      <c r="E1" s="621"/>
      <c r="F1" s="621"/>
      <c r="G1" s="621"/>
    </row>
    <row r="2" spans="1:7" x14ac:dyDescent="0.35">
      <c r="A2" s="621" t="s">
        <v>133</v>
      </c>
      <c r="B2" s="621"/>
      <c r="C2" s="621"/>
      <c r="D2" s="621"/>
      <c r="E2" s="621"/>
      <c r="F2" s="621"/>
      <c r="G2" s="621"/>
    </row>
    <row r="3" spans="1:7" x14ac:dyDescent="0.35">
      <c r="A3" s="621" t="s">
        <v>430</v>
      </c>
      <c r="B3" s="621"/>
      <c r="C3" s="621"/>
      <c r="D3" s="621"/>
      <c r="E3" s="621"/>
      <c r="F3" s="621"/>
      <c r="G3" s="621"/>
    </row>
    <row r="4" spans="1:7" ht="63" x14ac:dyDescent="0.35">
      <c r="A4" s="81" t="s">
        <v>104</v>
      </c>
      <c r="B4" s="81" t="s">
        <v>78</v>
      </c>
      <c r="C4" s="81" t="s">
        <v>64</v>
      </c>
      <c r="D4" s="82" t="s">
        <v>105</v>
      </c>
      <c r="E4" s="83" t="s">
        <v>202</v>
      </c>
      <c r="F4" s="83" t="s">
        <v>134</v>
      </c>
      <c r="G4" s="82" t="s">
        <v>56</v>
      </c>
    </row>
    <row r="5" spans="1:7" x14ac:dyDescent="0.35">
      <c r="A5" s="72" t="s">
        <v>109</v>
      </c>
      <c r="B5" s="72" t="s">
        <v>196</v>
      </c>
      <c r="C5" s="61"/>
      <c r="D5" s="62"/>
      <c r="E5" s="62"/>
      <c r="F5" s="62"/>
      <c r="G5" s="62">
        <f>SUM(E5:F5)</f>
        <v>0</v>
      </c>
    </row>
    <row r="6" spans="1:7" x14ac:dyDescent="0.35">
      <c r="A6" s="73" t="s">
        <v>110</v>
      </c>
      <c r="B6" s="73" t="s">
        <v>111</v>
      </c>
      <c r="C6" s="47"/>
      <c r="D6" s="48"/>
      <c r="E6" s="48"/>
      <c r="F6" s="48"/>
      <c r="G6" s="48">
        <f>SUM(E6:F6)</f>
        <v>0</v>
      </c>
    </row>
    <row r="7" spans="1:7" x14ac:dyDescent="0.35">
      <c r="A7" s="73"/>
      <c r="B7" s="73" t="s">
        <v>112</v>
      </c>
      <c r="C7" s="47"/>
      <c r="D7" s="48"/>
      <c r="E7" s="48"/>
      <c r="F7" s="48"/>
      <c r="G7" s="48">
        <f t="shared" ref="G7:G13" si="0">SUM(E7:F7)</f>
        <v>0</v>
      </c>
    </row>
    <row r="8" spans="1:7" x14ac:dyDescent="0.35">
      <c r="A8" s="73"/>
      <c r="B8" s="73" t="s">
        <v>113</v>
      </c>
      <c r="C8" s="47"/>
      <c r="D8" s="48"/>
      <c r="E8" s="48"/>
      <c r="F8" s="48"/>
      <c r="G8" s="48">
        <f t="shared" si="0"/>
        <v>0</v>
      </c>
    </row>
    <row r="9" spans="1:7" x14ac:dyDescent="0.35">
      <c r="A9" s="73"/>
      <c r="B9" s="73" t="s">
        <v>114</v>
      </c>
      <c r="C9" s="47"/>
      <c r="D9" s="48"/>
      <c r="E9" s="48"/>
      <c r="F9" s="48"/>
      <c r="G9" s="48">
        <f t="shared" si="0"/>
        <v>0</v>
      </c>
    </row>
    <row r="10" spans="1:7" x14ac:dyDescent="0.35">
      <c r="A10" s="73" t="s">
        <v>115</v>
      </c>
      <c r="B10" s="73" t="s">
        <v>116</v>
      </c>
      <c r="C10" s="47"/>
      <c r="D10" s="48"/>
      <c r="E10" s="48"/>
      <c r="F10" s="48"/>
      <c r="G10" s="48">
        <f t="shared" si="0"/>
        <v>0</v>
      </c>
    </row>
    <row r="11" spans="1:7" x14ac:dyDescent="0.35">
      <c r="A11" s="73"/>
      <c r="B11" s="73" t="s">
        <v>117</v>
      </c>
      <c r="C11" s="47"/>
      <c r="D11" s="48"/>
      <c r="E11" s="48"/>
      <c r="F11" s="48"/>
      <c r="G11" s="48">
        <f t="shared" si="0"/>
        <v>0</v>
      </c>
    </row>
    <row r="12" spans="1:7" x14ac:dyDescent="0.35">
      <c r="A12" s="73" t="s">
        <v>118</v>
      </c>
      <c r="B12" s="73" t="s">
        <v>119</v>
      </c>
      <c r="C12" s="47"/>
      <c r="D12" s="48"/>
      <c r="E12" s="48"/>
      <c r="F12" s="48"/>
      <c r="G12" s="48">
        <f t="shared" si="0"/>
        <v>0</v>
      </c>
    </row>
    <row r="13" spans="1:7" x14ac:dyDescent="0.35">
      <c r="A13" s="73" t="s">
        <v>120</v>
      </c>
      <c r="B13" s="73" t="s">
        <v>121</v>
      </c>
      <c r="C13" s="47"/>
      <c r="D13" s="48"/>
      <c r="E13" s="48"/>
      <c r="F13" s="48"/>
      <c r="G13" s="48">
        <f t="shared" si="0"/>
        <v>0</v>
      </c>
    </row>
    <row r="14" spans="1:7" x14ac:dyDescent="0.35">
      <c r="A14" s="18"/>
      <c r="B14" s="18"/>
      <c r="C14" s="18"/>
      <c r="D14" s="16"/>
      <c r="E14" s="16"/>
      <c r="F14" s="16"/>
      <c r="G14" s="16"/>
    </row>
    <row r="15" spans="1:7" x14ac:dyDescent="0.35">
      <c r="A15" s="636" t="s">
        <v>56</v>
      </c>
      <c r="B15" s="636"/>
      <c r="C15" s="636"/>
      <c r="D15" s="80">
        <f>SUM(D5:D13)</f>
        <v>0</v>
      </c>
      <c r="E15" s="80">
        <f t="shared" ref="E15:G15" si="1">SUM(E5:E13)</f>
        <v>0</v>
      </c>
      <c r="F15" s="80">
        <f t="shared" si="1"/>
        <v>0</v>
      </c>
      <c r="G15" s="80">
        <f t="shared" si="1"/>
        <v>0</v>
      </c>
    </row>
    <row r="17" spans="1:1" x14ac:dyDescent="0.35">
      <c r="A17" s="1" t="s">
        <v>103</v>
      </c>
    </row>
  </sheetData>
  <mergeCells count="4">
    <mergeCell ref="A1:G1"/>
    <mergeCell ref="A2:G2"/>
    <mergeCell ref="A3:G3"/>
    <mergeCell ref="A15:C15"/>
  </mergeCells>
  <pageMargins left="0.78740157480314965" right="0.39370078740157483" top="0.78740157480314965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12" workbookViewId="0">
      <selection activeCell="D12" sqref="D12"/>
    </sheetView>
  </sheetViews>
  <sheetFormatPr defaultRowHeight="21" x14ac:dyDescent="0.35"/>
  <cols>
    <col min="1" max="1" width="11.375" style="1" customWidth="1"/>
    <col min="2" max="2" width="17.875" style="1" bestFit="1" customWidth="1"/>
    <col min="3" max="3" width="14.875" style="1" customWidth="1"/>
    <col min="4" max="6" width="12.5" style="4" customWidth="1"/>
    <col min="7" max="7" width="10.75" style="4" customWidth="1"/>
    <col min="8" max="8" width="10.25" style="4" customWidth="1"/>
    <col min="9" max="9" width="10.375" style="4" customWidth="1"/>
    <col min="10" max="10" width="12.5" style="4" customWidth="1"/>
    <col min="11" max="16384" width="9" style="1"/>
  </cols>
  <sheetData>
    <row r="1" spans="1:10" x14ac:dyDescent="0.35">
      <c r="A1" s="621" t="str">
        <f>งบแสดงฐานะ!A1</f>
        <v>เทศบาลตำบลนาดอกคำ อำเภอนาด้วง  จังหวัดเลย</v>
      </c>
      <c r="B1" s="621"/>
      <c r="C1" s="621"/>
      <c r="D1" s="621"/>
      <c r="E1" s="621"/>
      <c r="F1" s="621"/>
      <c r="G1" s="621"/>
      <c r="H1" s="621"/>
      <c r="I1" s="621"/>
      <c r="J1" s="621"/>
    </row>
    <row r="2" spans="1:10" x14ac:dyDescent="0.35">
      <c r="A2" s="621" t="s">
        <v>135</v>
      </c>
      <c r="B2" s="621"/>
      <c r="C2" s="621"/>
      <c r="D2" s="621"/>
      <c r="E2" s="621"/>
      <c r="F2" s="621"/>
      <c r="G2" s="621"/>
      <c r="H2" s="621"/>
      <c r="I2" s="621"/>
      <c r="J2" s="621"/>
    </row>
    <row r="3" spans="1:10" x14ac:dyDescent="0.35">
      <c r="A3" s="621" t="s">
        <v>430</v>
      </c>
      <c r="B3" s="621"/>
      <c r="C3" s="621"/>
      <c r="D3" s="621"/>
      <c r="E3" s="621"/>
      <c r="F3" s="621"/>
      <c r="G3" s="621"/>
      <c r="H3" s="621"/>
      <c r="I3" s="621"/>
      <c r="J3" s="621"/>
    </row>
    <row r="4" spans="1:10" ht="63" x14ac:dyDescent="0.35">
      <c r="A4" s="81" t="s">
        <v>104</v>
      </c>
      <c r="B4" s="81" t="s">
        <v>78</v>
      </c>
      <c r="C4" s="81" t="s">
        <v>64</v>
      </c>
      <c r="D4" s="82" t="s">
        <v>105</v>
      </c>
      <c r="E4" s="83" t="s">
        <v>203</v>
      </c>
      <c r="F4" s="83" t="s">
        <v>136</v>
      </c>
      <c r="G4" s="83" t="s">
        <v>137</v>
      </c>
      <c r="H4" s="83" t="s">
        <v>138</v>
      </c>
      <c r="I4" s="83" t="s">
        <v>139</v>
      </c>
      <c r="J4" s="82" t="s">
        <v>56</v>
      </c>
    </row>
    <row r="5" spans="1:10" x14ac:dyDescent="0.35">
      <c r="A5" s="516" t="s">
        <v>109</v>
      </c>
      <c r="B5" s="77" t="s">
        <v>196</v>
      </c>
      <c r="C5" s="42" t="s">
        <v>65</v>
      </c>
      <c r="D5" s="156">
        <v>533130</v>
      </c>
      <c r="E5" s="156">
        <v>506379</v>
      </c>
      <c r="F5" s="156">
        <v>0</v>
      </c>
      <c r="G5" s="156"/>
      <c r="H5" s="156"/>
      <c r="I5" s="156"/>
      <c r="J5" s="156">
        <f>SUM(E5:I5)</f>
        <v>506379</v>
      </c>
    </row>
    <row r="6" spans="1:10" x14ac:dyDescent="0.35">
      <c r="A6" s="517" t="s">
        <v>110</v>
      </c>
      <c r="B6" s="73" t="s">
        <v>111</v>
      </c>
      <c r="C6" s="47"/>
      <c r="D6" s="515"/>
      <c r="E6" s="515"/>
      <c r="F6" s="515"/>
      <c r="G6" s="515"/>
      <c r="H6" s="515"/>
      <c r="I6" s="515"/>
      <c r="J6" s="515">
        <f>SUM(E6:I6)</f>
        <v>0</v>
      </c>
    </row>
    <row r="7" spans="1:10" x14ac:dyDescent="0.35">
      <c r="A7" s="517"/>
      <c r="B7" s="73" t="s">
        <v>112</v>
      </c>
      <c r="C7" s="47" t="s">
        <v>65</v>
      </c>
      <c r="D7" s="515">
        <v>1079000</v>
      </c>
      <c r="E7" s="515">
        <v>938073</v>
      </c>
      <c r="F7" s="515">
        <v>94915</v>
      </c>
      <c r="G7" s="515"/>
      <c r="H7" s="515"/>
      <c r="I7" s="515"/>
      <c r="J7" s="515">
        <f t="shared" ref="J7:J14" si="0">SUM(E7:I7)</f>
        <v>1032988</v>
      </c>
    </row>
    <row r="8" spans="1:10" x14ac:dyDescent="0.35">
      <c r="A8" s="517"/>
      <c r="B8" s="73" t="s">
        <v>113</v>
      </c>
      <c r="C8" s="47" t="s">
        <v>65</v>
      </c>
      <c r="D8" s="515">
        <v>190000</v>
      </c>
      <c r="E8" s="515">
        <v>179286</v>
      </c>
      <c r="F8" s="515">
        <v>0</v>
      </c>
      <c r="G8" s="515"/>
      <c r="H8" s="515"/>
      <c r="I8" s="515"/>
      <c r="J8" s="515">
        <f t="shared" si="0"/>
        <v>179286</v>
      </c>
    </row>
    <row r="9" spans="1:10" x14ac:dyDescent="0.35">
      <c r="A9" s="517"/>
      <c r="B9" s="73" t="s">
        <v>114</v>
      </c>
      <c r="C9" s="47"/>
      <c r="D9" s="515"/>
      <c r="E9" s="515"/>
      <c r="F9" s="515"/>
      <c r="G9" s="515"/>
      <c r="H9" s="515"/>
      <c r="I9" s="515"/>
      <c r="J9" s="515">
        <f t="shared" si="0"/>
        <v>0</v>
      </c>
    </row>
    <row r="10" spans="1:10" x14ac:dyDescent="0.35">
      <c r="A10" s="517" t="s">
        <v>115</v>
      </c>
      <c r="B10" s="73" t="s">
        <v>116</v>
      </c>
      <c r="C10" s="47" t="s">
        <v>65</v>
      </c>
      <c r="D10" s="515"/>
      <c r="E10" s="515"/>
      <c r="F10" s="515"/>
      <c r="G10" s="515"/>
      <c r="H10" s="515"/>
      <c r="I10" s="515"/>
      <c r="J10" s="515">
        <f t="shared" si="0"/>
        <v>0</v>
      </c>
    </row>
    <row r="11" spans="1:10" x14ac:dyDescent="0.35">
      <c r="A11" s="517"/>
      <c r="B11" s="73" t="s">
        <v>117</v>
      </c>
      <c r="C11" s="47" t="s">
        <v>65</v>
      </c>
      <c r="D11" s="515">
        <v>290000</v>
      </c>
      <c r="E11" s="515">
        <v>0</v>
      </c>
      <c r="F11" s="515">
        <v>286513.26</v>
      </c>
      <c r="G11" s="515"/>
      <c r="H11" s="515"/>
      <c r="I11" s="515"/>
      <c r="J11" s="515">
        <f t="shared" si="0"/>
        <v>286513.26</v>
      </c>
    </row>
    <row r="12" spans="1:10" x14ac:dyDescent="0.35">
      <c r="A12" s="517"/>
      <c r="B12" s="73"/>
      <c r="C12" s="47"/>
      <c r="D12" s="515"/>
      <c r="E12" s="515"/>
      <c r="F12" s="515"/>
      <c r="G12" s="515"/>
      <c r="H12" s="515"/>
      <c r="I12" s="515"/>
      <c r="J12" s="515">
        <f t="shared" si="0"/>
        <v>0</v>
      </c>
    </row>
    <row r="13" spans="1:10" x14ac:dyDescent="0.35">
      <c r="A13" s="517" t="s">
        <v>118</v>
      </c>
      <c r="B13" s="73" t="s">
        <v>119</v>
      </c>
      <c r="C13" s="47"/>
      <c r="D13" s="515"/>
      <c r="E13" s="515"/>
      <c r="F13" s="515"/>
      <c r="G13" s="515"/>
      <c r="H13" s="515"/>
      <c r="I13" s="515"/>
      <c r="J13" s="515">
        <f t="shared" si="0"/>
        <v>0</v>
      </c>
    </row>
    <row r="14" spans="1:10" x14ac:dyDescent="0.35">
      <c r="A14" s="517" t="s">
        <v>120</v>
      </c>
      <c r="B14" s="73" t="s">
        <v>121</v>
      </c>
      <c r="C14" s="47"/>
      <c r="D14" s="515"/>
      <c r="E14" s="515"/>
      <c r="F14" s="515"/>
      <c r="G14" s="515"/>
      <c r="H14" s="515"/>
      <c r="I14" s="515"/>
      <c r="J14" s="515">
        <f t="shared" si="0"/>
        <v>0</v>
      </c>
    </row>
    <row r="15" spans="1:10" x14ac:dyDescent="0.35">
      <c r="A15" s="518"/>
      <c r="B15" s="44"/>
      <c r="C15" s="44"/>
      <c r="D15" s="149"/>
      <c r="E15" s="149"/>
      <c r="F15" s="149"/>
      <c r="G15" s="149"/>
      <c r="H15" s="149"/>
      <c r="I15" s="149"/>
      <c r="J15" s="149"/>
    </row>
    <row r="16" spans="1:10" x14ac:dyDescent="0.35">
      <c r="A16" s="636" t="s">
        <v>56</v>
      </c>
      <c r="B16" s="636"/>
      <c r="C16" s="636"/>
      <c r="D16" s="157">
        <f>SUM(D5:D14)</f>
        <v>2092130</v>
      </c>
      <c r="E16" s="157">
        <f t="shared" ref="E16:J16" si="1">SUM(E5:E14)</f>
        <v>1623738</v>
      </c>
      <c r="F16" s="157">
        <f t="shared" si="1"/>
        <v>381428.26</v>
      </c>
      <c r="G16" s="157">
        <f t="shared" si="1"/>
        <v>0</v>
      </c>
      <c r="H16" s="157">
        <f t="shared" si="1"/>
        <v>0</v>
      </c>
      <c r="I16" s="157">
        <f t="shared" si="1"/>
        <v>0</v>
      </c>
      <c r="J16" s="157">
        <f t="shared" si="1"/>
        <v>2005166.26</v>
      </c>
    </row>
    <row r="18" spans="1:1" x14ac:dyDescent="0.35">
      <c r="A18" s="1" t="s">
        <v>103</v>
      </c>
    </row>
  </sheetData>
  <mergeCells count="4">
    <mergeCell ref="A1:J1"/>
    <mergeCell ref="A2:J2"/>
    <mergeCell ref="A3:J3"/>
    <mergeCell ref="A16:C16"/>
  </mergeCells>
  <pageMargins left="0.78740157480314965" right="0.39370078740157483" top="0.78740157480314965" bottom="0.74803149606299213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10" workbookViewId="0">
      <selection activeCell="D4" sqref="D4"/>
    </sheetView>
  </sheetViews>
  <sheetFormatPr defaultRowHeight="21" x14ac:dyDescent="0.35"/>
  <cols>
    <col min="1" max="1" width="12.625" style="1" customWidth="1"/>
    <col min="2" max="2" width="19" style="1" customWidth="1"/>
    <col min="3" max="3" width="18.5" style="1" customWidth="1"/>
    <col min="4" max="7" width="15.125" style="4" customWidth="1"/>
    <col min="8" max="16384" width="9" style="1"/>
  </cols>
  <sheetData>
    <row r="1" spans="1:7" x14ac:dyDescent="0.35">
      <c r="A1" s="621" t="str">
        <f>งบแสดงฐานะ!A1</f>
        <v>เทศบาลตำบลนาดอกคำ อำเภอนาด้วง  จังหวัดเลย</v>
      </c>
      <c r="B1" s="621"/>
      <c r="C1" s="621"/>
      <c r="D1" s="621"/>
      <c r="E1" s="621"/>
      <c r="F1" s="621"/>
      <c r="G1" s="621"/>
    </row>
    <row r="2" spans="1:7" x14ac:dyDescent="0.35">
      <c r="A2" s="621" t="s">
        <v>140</v>
      </c>
      <c r="B2" s="621"/>
      <c r="C2" s="621"/>
      <c r="D2" s="621"/>
      <c r="E2" s="621"/>
      <c r="F2" s="621"/>
      <c r="G2" s="621"/>
    </row>
    <row r="3" spans="1:7" x14ac:dyDescent="0.35">
      <c r="A3" s="621" t="s">
        <v>430</v>
      </c>
      <c r="B3" s="621"/>
      <c r="C3" s="621"/>
      <c r="D3" s="621"/>
      <c r="E3" s="621"/>
      <c r="F3" s="621"/>
      <c r="G3" s="621"/>
    </row>
    <row r="4" spans="1:7" ht="84" x14ac:dyDescent="0.35">
      <c r="A4" s="81" t="s">
        <v>104</v>
      </c>
      <c r="B4" s="81" t="s">
        <v>78</v>
      </c>
      <c r="C4" s="81" t="s">
        <v>64</v>
      </c>
      <c r="D4" s="82" t="s">
        <v>105</v>
      </c>
      <c r="E4" s="83" t="s">
        <v>204</v>
      </c>
      <c r="F4" s="83" t="s">
        <v>141</v>
      </c>
      <c r="G4" s="82" t="s">
        <v>56</v>
      </c>
    </row>
    <row r="5" spans="1:7" x14ac:dyDescent="0.35">
      <c r="A5" s="72" t="s">
        <v>109</v>
      </c>
      <c r="B5" s="72" t="s">
        <v>196</v>
      </c>
      <c r="C5" s="61"/>
      <c r="D5" s="62"/>
      <c r="E5" s="62"/>
      <c r="F5" s="62"/>
      <c r="G5" s="62">
        <f>SUM(E5:F5)</f>
        <v>0</v>
      </c>
    </row>
    <row r="6" spans="1:7" x14ac:dyDescent="0.35">
      <c r="A6" s="73" t="s">
        <v>110</v>
      </c>
      <c r="B6" s="73" t="s">
        <v>111</v>
      </c>
      <c r="C6" s="47"/>
      <c r="D6" s="48"/>
      <c r="E6" s="48"/>
      <c r="F6" s="48"/>
      <c r="G6" s="48">
        <f>SUM(E6:F6)</f>
        <v>0</v>
      </c>
    </row>
    <row r="7" spans="1:7" x14ac:dyDescent="0.35">
      <c r="A7" s="73"/>
      <c r="B7" s="73" t="s">
        <v>112</v>
      </c>
      <c r="C7" s="47" t="s">
        <v>65</v>
      </c>
      <c r="D7" s="48">
        <v>105000</v>
      </c>
      <c r="E7" s="48">
        <v>79600</v>
      </c>
      <c r="F7" s="48"/>
      <c r="G7" s="48">
        <f t="shared" ref="G7:G14" si="0">SUM(E7:F7)</f>
        <v>79600</v>
      </c>
    </row>
    <row r="8" spans="1:7" x14ac:dyDescent="0.35">
      <c r="A8" s="73"/>
      <c r="B8" s="73"/>
      <c r="C8" s="47" t="s">
        <v>282</v>
      </c>
      <c r="D8" s="48">
        <v>122480</v>
      </c>
      <c r="E8" s="48">
        <v>122480</v>
      </c>
      <c r="F8" s="48"/>
      <c r="G8" s="48">
        <f t="shared" si="0"/>
        <v>122480</v>
      </c>
    </row>
    <row r="9" spans="1:7" x14ac:dyDescent="0.35">
      <c r="A9" s="73"/>
      <c r="B9" s="73" t="s">
        <v>113</v>
      </c>
      <c r="C9" s="47"/>
      <c r="D9" s="48"/>
      <c r="E9" s="48"/>
      <c r="F9" s="48"/>
      <c r="G9" s="48">
        <f t="shared" si="0"/>
        <v>0</v>
      </c>
    </row>
    <row r="10" spans="1:7" x14ac:dyDescent="0.35">
      <c r="A10" s="73"/>
      <c r="B10" s="73" t="s">
        <v>114</v>
      </c>
      <c r="C10" s="47"/>
      <c r="D10" s="48"/>
      <c r="E10" s="48"/>
      <c r="F10" s="48"/>
      <c r="G10" s="48">
        <f t="shared" si="0"/>
        <v>0</v>
      </c>
    </row>
    <row r="11" spans="1:7" x14ac:dyDescent="0.35">
      <c r="A11" s="73" t="s">
        <v>115</v>
      </c>
      <c r="B11" s="73" t="s">
        <v>116</v>
      </c>
      <c r="C11" s="47"/>
      <c r="D11" s="48"/>
      <c r="E11" s="48"/>
      <c r="F11" s="48"/>
      <c r="G11" s="48">
        <f t="shared" si="0"/>
        <v>0</v>
      </c>
    </row>
    <row r="12" spans="1:7" x14ac:dyDescent="0.35">
      <c r="A12" s="73"/>
      <c r="B12" s="73" t="s">
        <v>117</v>
      </c>
      <c r="C12" s="47"/>
      <c r="D12" s="48"/>
      <c r="E12" s="48"/>
      <c r="F12" s="48"/>
      <c r="G12" s="48">
        <f t="shared" si="0"/>
        <v>0</v>
      </c>
    </row>
    <row r="13" spans="1:7" x14ac:dyDescent="0.35">
      <c r="A13" s="73" t="s">
        <v>118</v>
      </c>
      <c r="B13" s="73" t="s">
        <v>119</v>
      </c>
      <c r="C13" s="47"/>
      <c r="D13" s="48"/>
      <c r="E13" s="48"/>
      <c r="F13" s="48"/>
      <c r="G13" s="48">
        <f t="shared" si="0"/>
        <v>0</v>
      </c>
    </row>
    <row r="14" spans="1:7" x14ac:dyDescent="0.35">
      <c r="A14" s="73" t="s">
        <v>120</v>
      </c>
      <c r="B14" s="73" t="s">
        <v>121</v>
      </c>
      <c r="C14" s="47" t="s">
        <v>65</v>
      </c>
      <c r="D14" s="48">
        <v>50000</v>
      </c>
      <c r="E14" s="48"/>
      <c r="F14" s="48"/>
      <c r="G14" s="48">
        <f t="shared" si="0"/>
        <v>0</v>
      </c>
    </row>
    <row r="15" spans="1:7" x14ac:dyDescent="0.35">
      <c r="A15" s="18"/>
      <c r="B15" s="18"/>
      <c r="C15" s="18"/>
      <c r="D15" s="16"/>
      <c r="E15" s="16"/>
      <c r="F15" s="16"/>
      <c r="G15" s="16"/>
    </row>
    <row r="16" spans="1:7" x14ac:dyDescent="0.35">
      <c r="A16" s="636" t="s">
        <v>56</v>
      </c>
      <c r="B16" s="636"/>
      <c r="C16" s="636"/>
      <c r="D16" s="80">
        <f>SUM(D5:D14)</f>
        <v>277480</v>
      </c>
      <c r="E16" s="80">
        <f t="shared" ref="E16:G16" si="1">SUM(E5:E14)</f>
        <v>202080</v>
      </c>
      <c r="F16" s="80">
        <f t="shared" si="1"/>
        <v>0</v>
      </c>
      <c r="G16" s="80">
        <f t="shared" si="1"/>
        <v>202080</v>
      </c>
    </row>
    <row r="18" spans="1:1" x14ac:dyDescent="0.35">
      <c r="A18" s="1" t="s">
        <v>103</v>
      </c>
    </row>
  </sheetData>
  <mergeCells count="4">
    <mergeCell ref="A1:G1"/>
    <mergeCell ref="A2:G2"/>
    <mergeCell ref="A3:G3"/>
    <mergeCell ref="A16:C16"/>
  </mergeCells>
  <pageMargins left="0.78740157480314965" right="0.39370078740157483" top="0.78740157480314965" bottom="0.74803149606299213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G10" sqref="G10"/>
    </sheetView>
  </sheetViews>
  <sheetFormatPr defaultRowHeight="21" x14ac:dyDescent="0.35"/>
  <cols>
    <col min="1" max="1" width="12.625" style="1" customWidth="1"/>
    <col min="2" max="2" width="17.875" style="1" bestFit="1" customWidth="1"/>
    <col min="3" max="3" width="13.375" style="1" customWidth="1"/>
    <col min="4" max="9" width="13.125" style="4" customWidth="1"/>
    <col min="10" max="16384" width="9" style="1"/>
  </cols>
  <sheetData>
    <row r="1" spans="1:9" x14ac:dyDescent="0.35">
      <c r="A1" s="621" t="str">
        <f>งบแสดงฐานะ!A1</f>
        <v>เทศบาลตำบลนาดอกคำ อำเภอนาด้วง  จังหวัดเลย</v>
      </c>
      <c r="B1" s="621"/>
      <c r="C1" s="621"/>
      <c r="D1" s="621"/>
      <c r="E1" s="621"/>
      <c r="F1" s="621"/>
      <c r="G1" s="621"/>
      <c r="H1" s="621"/>
      <c r="I1" s="621"/>
    </row>
    <row r="2" spans="1:9" x14ac:dyDescent="0.35">
      <c r="A2" s="621" t="s">
        <v>142</v>
      </c>
      <c r="B2" s="621"/>
      <c r="C2" s="621"/>
      <c r="D2" s="621"/>
      <c r="E2" s="621"/>
      <c r="F2" s="621"/>
      <c r="G2" s="621"/>
      <c r="H2" s="621"/>
      <c r="I2" s="621"/>
    </row>
    <row r="3" spans="1:9" x14ac:dyDescent="0.35">
      <c r="A3" s="621" t="s">
        <v>430</v>
      </c>
      <c r="B3" s="621"/>
      <c r="C3" s="621"/>
      <c r="D3" s="621"/>
      <c r="E3" s="621"/>
      <c r="F3" s="621"/>
      <c r="G3" s="621"/>
      <c r="H3" s="621"/>
      <c r="I3" s="621"/>
    </row>
    <row r="4" spans="1:9" ht="105" x14ac:dyDescent="0.35">
      <c r="A4" s="81" t="s">
        <v>104</v>
      </c>
      <c r="B4" s="81" t="s">
        <v>78</v>
      </c>
      <c r="C4" s="81" t="s">
        <v>64</v>
      </c>
      <c r="D4" s="82" t="s">
        <v>105</v>
      </c>
      <c r="E4" s="83" t="s">
        <v>143</v>
      </c>
      <c r="F4" s="83" t="s">
        <v>144</v>
      </c>
      <c r="G4" s="83" t="s">
        <v>145</v>
      </c>
      <c r="H4" s="83" t="s">
        <v>146</v>
      </c>
      <c r="I4" s="82" t="s">
        <v>56</v>
      </c>
    </row>
    <row r="5" spans="1:9" x14ac:dyDescent="0.35">
      <c r="A5" s="72" t="s">
        <v>109</v>
      </c>
      <c r="B5" s="72" t="s">
        <v>196</v>
      </c>
      <c r="C5" s="61"/>
      <c r="D5" s="519"/>
      <c r="E5" s="519"/>
      <c r="F5" s="519"/>
      <c r="G5" s="519"/>
      <c r="H5" s="519"/>
      <c r="I5" s="519">
        <f>SUM(E5:H5)</f>
        <v>0</v>
      </c>
    </row>
    <row r="6" spans="1:9" x14ac:dyDescent="0.35">
      <c r="A6" s="73" t="s">
        <v>110</v>
      </c>
      <c r="B6" s="73" t="s">
        <v>111</v>
      </c>
      <c r="C6" s="47"/>
      <c r="D6" s="515"/>
      <c r="E6" s="515"/>
      <c r="F6" s="515"/>
      <c r="G6" s="515"/>
      <c r="H6" s="515"/>
      <c r="I6" s="515">
        <f>SUM(E6:H6)</f>
        <v>0</v>
      </c>
    </row>
    <row r="7" spans="1:9" x14ac:dyDescent="0.35">
      <c r="A7" s="73"/>
      <c r="B7" s="73" t="s">
        <v>112</v>
      </c>
      <c r="C7" s="47" t="s">
        <v>65</v>
      </c>
      <c r="D7" s="515">
        <v>419000</v>
      </c>
      <c r="E7" s="515"/>
      <c r="F7" s="515">
        <v>18751</v>
      </c>
      <c r="G7" s="515">
        <v>322474</v>
      </c>
      <c r="H7" s="515">
        <v>30000</v>
      </c>
      <c r="I7" s="515">
        <f t="shared" ref="I7:I13" si="0">SUM(E7:H7)</f>
        <v>371225</v>
      </c>
    </row>
    <row r="8" spans="1:9" x14ac:dyDescent="0.35">
      <c r="A8" s="73"/>
      <c r="B8" s="73" t="s">
        <v>113</v>
      </c>
      <c r="C8" s="47"/>
      <c r="D8" s="515"/>
      <c r="E8" s="515"/>
      <c r="F8" s="515"/>
      <c r="G8" s="515"/>
      <c r="H8" s="515"/>
      <c r="I8" s="515">
        <f t="shared" si="0"/>
        <v>0</v>
      </c>
    </row>
    <row r="9" spans="1:9" x14ac:dyDescent="0.35">
      <c r="A9" s="73"/>
      <c r="B9" s="73" t="s">
        <v>114</v>
      </c>
      <c r="C9" s="47"/>
      <c r="D9" s="515"/>
      <c r="E9" s="515"/>
      <c r="F9" s="515"/>
      <c r="G9" s="515"/>
      <c r="H9" s="515"/>
      <c r="I9" s="515">
        <f t="shared" si="0"/>
        <v>0</v>
      </c>
    </row>
    <row r="10" spans="1:9" x14ac:dyDescent="0.35">
      <c r="A10" s="73" t="s">
        <v>115</v>
      </c>
      <c r="B10" s="73" t="s">
        <v>116</v>
      </c>
      <c r="C10" s="47"/>
      <c r="D10" s="515"/>
      <c r="E10" s="515"/>
      <c r="F10" s="515"/>
      <c r="G10" s="515"/>
      <c r="H10" s="515"/>
      <c r="I10" s="515">
        <f t="shared" si="0"/>
        <v>0</v>
      </c>
    </row>
    <row r="11" spans="1:9" x14ac:dyDescent="0.35">
      <c r="A11" s="73"/>
      <c r="B11" s="73" t="s">
        <v>117</v>
      </c>
      <c r="C11" s="47"/>
      <c r="D11" s="515"/>
      <c r="E11" s="515"/>
      <c r="F11" s="515"/>
      <c r="G11" s="515"/>
      <c r="H11" s="515"/>
      <c r="I11" s="515">
        <f t="shared" si="0"/>
        <v>0</v>
      </c>
    </row>
    <row r="12" spans="1:9" x14ac:dyDescent="0.35">
      <c r="A12" s="73" t="s">
        <v>118</v>
      </c>
      <c r="B12" s="73" t="s">
        <v>119</v>
      </c>
      <c r="C12" s="47"/>
      <c r="D12" s="515"/>
      <c r="E12" s="515"/>
      <c r="F12" s="515"/>
      <c r="G12" s="515"/>
      <c r="H12" s="515"/>
      <c r="I12" s="515">
        <f t="shared" si="0"/>
        <v>0</v>
      </c>
    </row>
    <row r="13" spans="1:9" x14ac:dyDescent="0.35">
      <c r="A13" s="73" t="s">
        <v>120</v>
      </c>
      <c r="B13" s="73" t="s">
        <v>121</v>
      </c>
      <c r="C13" s="47" t="s">
        <v>65</v>
      </c>
      <c r="D13" s="515">
        <v>135000</v>
      </c>
      <c r="E13" s="515"/>
      <c r="F13" s="515"/>
      <c r="G13" s="515">
        <v>135000</v>
      </c>
      <c r="H13" s="515"/>
      <c r="I13" s="515">
        <f t="shared" si="0"/>
        <v>135000</v>
      </c>
    </row>
    <row r="14" spans="1:9" x14ac:dyDescent="0.35">
      <c r="A14" s="18"/>
      <c r="B14" s="18"/>
      <c r="C14" s="18"/>
      <c r="D14" s="141"/>
      <c r="E14" s="141"/>
      <c r="F14" s="141"/>
      <c r="G14" s="141"/>
      <c r="H14" s="141"/>
      <c r="I14" s="141"/>
    </row>
    <row r="15" spans="1:9" x14ac:dyDescent="0.35">
      <c r="A15" s="636" t="s">
        <v>56</v>
      </c>
      <c r="B15" s="636"/>
      <c r="C15" s="636"/>
      <c r="D15" s="157">
        <f>SUM(D5:D13)</f>
        <v>554000</v>
      </c>
      <c r="E15" s="157">
        <f t="shared" ref="E15:I15" si="1">SUM(E5:E13)</f>
        <v>0</v>
      </c>
      <c r="F15" s="157">
        <f t="shared" si="1"/>
        <v>18751</v>
      </c>
      <c r="G15" s="157">
        <f t="shared" si="1"/>
        <v>457474</v>
      </c>
      <c r="H15" s="157">
        <f t="shared" si="1"/>
        <v>30000</v>
      </c>
      <c r="I15" s="157">
        <f t="shared" si="1"/>
        <v>506225</v>
      </c>
    </row>
    <row r="17" spans="1:1" x14ac:dyDescent="0.35">
      <c r="A17" s="1" t="s">
        <v>103</v>
      </c>
    </row>
  </sheetData>
  <mergeCells count="4">
    <mergeCell ref="A1:I1"/>
    <mergeCell ref="A2:I2"/>
    <mergeCell ref="A3:I3"/>
    <mergeCell ref="A15:C15"/>
  </mergeCells>
  <pageMargins left="0.78740157480314965" right="0.39370078740157483" top="0.78740157480314965" bottom="0.74803149606299213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C8" sqref="C8"/>
    </sheetView>
  </sheetViews>
  <sheetFormatPr defaultRowHeight="21" x14ac:dyDescent="0.35"/>
  <cols>
    <col min="1" max="1" width="12.625" style="1" customWidth="1"/>
    <col min="2" max="2" width="17.875" style="1" bestFit="1" customWidth="1"/>
    <col min="3" max="3" width="15.875" style="1" customWidth="1"/>
    <col min="4" max="7" width="15.875" style="4" customWidth="1"/>
    <col min="8" max="16384" width="9" style="1"/>
  </cols>
  <sheetData>
    <row r="1" spans="1:7" x14ac:dyDescent="0.35">
      <c r="A1" s="621" t="str">
        <f>งบแสดงฐานะ!A1</f>
        <v>เทศบาลตำบลนาดอกคำ อำเภอนาด้วง  จังหวัดเลย</v>
      </c>
      <c r="B1" s="621"/>
      <c r="C1" s="621"/>
      <c r="D1" s="621"/>
      <c r="E1" s="621"/>
      <c r="F1" s="621"/>
      <c r="G1" s="621"/>
    </row>
    <row r="2" spans="1:7" x14ac:dyDescent="0.35">
      <c r="A2" s="621" t="s">
        <v>147</v>
      </c>
      <c r="B2" s="621"/>
      <c r="C2" s="621"/>
      <c r="D2" s="621"/>
      <c r="E2" s="621"/>
      <c r="F2" s="621"/>
      <c r="G2" s="621"/>
    </row>
    <row r="3" spans="1:7" x14ac:dyDescent="0.35">
      <c r="A3" s="621" t="s">
        <v>430</v>
      </c>
      <c r="B3" s="621"/>
      <c r="C3" s="621"/>
      <c r="D3" s="621"/>
      <c r="E3" s="621"/>
      <c r="F3" s="621"/>
      <c r="G3" s="621"/>
    </row>
    <row r="4" spans="1:7" ht="84" x14ac:dyDescent="0.35">
      <c r="A4" s="81" t="s">
        <v>104</v>
      </c>
      <c r="B4" s="81" t="s">
        <v>78</v>
      </c>
      <c r="C4" s="81" t="s">
        <v>64</v>
      </c>
      <c r="D4" s="82" t="s">
        <v>105</v>
      </c>
      <c r="E4" s="83" t="s">
        <v>205</v>
      </c>
      <c r="F4" s="83" t="s">
        <v>148</v>
      </c>
      <c r="G4" s="82" t="s">
        <v>56</v>
      </c>
    </row>
    <row r="5" spans="1:7" x14ac:dyDescent="0.35">
      <c r="A5" s="72" t="s">
        <v>109</v>
      </c>
      <c r="B5" s="72" t="s">
        <v>196</v>
      </c>
      <c r="C5" s="61"/>
      <c r="D5" s="62"/>
      <c r="E5" s="62"/>
      <c r="F5" s="62"/>
      <c r="G5" s="62">
        <f>SUM(E5:F5)</f>
        <v>0</v>
      </c>
    </row>
    <row r="6" spans="1:7" x14ac:dyDescent="0.35">
      <c r="A6" s="73" t="s">
        <v>110</v>
      </c>
      <c r="B6" s="73" t="s">
        <v>111</v>
      </c>
      <c r="C6" s="47"/>
      <c r="D6" s="48"/>
      <c r="E6" s="48"/>
      <c r="F6" s="48"/>
      <c r="G6" s="48">
        <f>SUM(E6:F6)</f>
        <v>0</v>
      </c>
    </row>
    <row r="7" spans="1:7" x14ac:dyDescent="0.35">
      <c r="A7" s="73"/>
      <c r="B7" s="73" t="s">
        <v>112</v>
      </c>
      <c r="C7" s="47"/>
      <c r="D7" s="48"/>
      <c r="E7" s="48"/>
      <c r="F7" s="48"/>
      <c r="G7" s="48">
        <f t="shared" ref="G7:G14" si="0">SUM(E7:F7)</f>
        <v>0</v>
      </c>
    </row>
    <row r="8" spans="1:7" x14ac:dyDescent="0.35">
      <c r="A8" s="73"/>
      <c r="B8" s="73" t="s">
        <v>113</v>
      </c>
      <c r="C8" s="47"/>
      <c r="D8" s="48"/>
      <c r="E8" s="48"/>
      <c r="F8" s="48"/>
      <c r="G8" s="48">
        <f t="shared" si="0"/>
        <v>0</v>
      </c>
    </row>
    <row r="9" spans="1:7" x14ac:dyDescent="0.35">
      <c r="A9" s="73"/>
      <c r="B9" s="73" t="s">
        <v>114</v>
      </c>
      <c r="C9" s="47"/>
      <c r="D9" s="48"/>
      <c r="E9" s="48"/>
      <c r="F9" s="48"/>
      <c r="G9" s="48">
        <f t="shared" si="0"/>
        <v>0</v>
      </c>
    </row>
    <row r="10" spans="1:7" x14ac:dyDescent="0.35">
      <c r="A10" s="73" t="s">
        <v>115</v>
      </c>
      <c r="B10" s="73" t="s">
        <v>116</v>
      </c>
      <c r="C10" s="47"/>
      <c r="D10" s="48"/>
      <c r="E10" s="48"/>
      <c r="F10" s="48"/>
      <c r="G10" s="48">
        <f t="shared" si="0"/>
        <v>0</v>
      </c>
    </row>
    <row r="11" spans="1:7" x14ac:dyDescent="0.35">
      <c r="A11" s="73"/>
      <c r="B11" s="73" t="s">
        <v>117</v>
      </c>
      <c r="C11" s="47" t="s">
        <v>65</v>
      </c>
      <c r="D11" s="48">
        <v>2850000</v>
      </c>
      <c r="E11" s="48">
        <v>0</v>
      </c>
      <c r="F11" s="48">
        <v>2840000</v>
      </c>
      <c r="G11" s="48">
        <f t="shared" si="0"/>
        <v>2840000</v>
      </c>
    </row>
    <row r="12" spans="1:7" x14ac:dyDescent="0.35">
      <c r="A12" s="73"/>
      <c r="B12" s="73"/>
      <c r="C12" s="344" t="s">
        <v>282</v>
      </c>
      <c r="D12" s="48">
        <v>26820000</v>
      </c>
      <c r="E12" s="48">
        <v>0</v>
      </c>
      <c r="F12" s="48">
        <v>26820000</v>
      </c>
      <c r="G12" s="48">
        <f t="shared" si="0"/>
        <v>26820000</v>
      </c>
    </row>
    <row r="13" spans="1:7" x14ac:dyDescent="0.35">
      <c r="A13" s="73" t="s">
        <v>118</v>
      </c>
      <c r="B13" s="73" t="s">
        <v>119</v>
      </c>
      <c r="C13" s="47"/>
      <c r="D13" s="48"/>
      <c r="E13" s="48"/>
      <c r="F13" s="48"/>
      <c r="G13" s="48">
        <f t="shared" si="0"/>
        <v>0</v>
      </c>
    </row>
    <row r="14" spans="1:7" x14ac:dyDescent="0.35">
      <c r="A14" s="73" t="s">
        <v>120</v>
      </c>
      <c r="B14" s="73" t="s">
        <v>121</v>
      </c>
      <c r="C14" s="47"/>
      <c r="D14" s="48"/>
      <c r="E14" s="48"/>
      <c r="F14" s="48"/>
      <c r="G14" s="48">
        <f t="shared" si="0"/>
        <v>0</v>
      </c>
    </row>
    <row r="15" spans="1:7" x14ac:dyDescent="0.35">
      <c r="A15" s="18"/>
      <c r="B15" s="18"/>
      <c r="C15" s="18"/>
      <c r="D15" s="16"/>
      <c r="E15" s="16"/>
      <c r="F15" s="16"/>
      <c r="G15" s="16"/>
    </row>
    <row r="16" spans="1:7" x14ac:dyDescent="0.35">
      <c r="A16" s="636" t="s">
        <v>56</v>
      </c>
      <c r="B16" s="636"/>
      <c r="C16" s="636"/>
      <c r="D16" s="80">
        <f>SUM(D5:D14)</f>
        <v>29670000</v>
      </c>
      <c r="E16" s="80">
        <f t="shared" ref="E16:G16" si="1">SUM(E5:E14)</f>
        <v>0</v>
      </c>
      <c r="F16" s="80">
        <f t="shared" si="1"/>
        <v>29660000</v>
      </c>
      <c r="G16" s="80">
        <f t="shared" si="1"/>
        <v>29660000</v>
      </c>
    </row>
    <row r="18" spans="1:1" x14ac:dyDescent="0.35">
      <c r="A18" s="1" t="s">
        <v>103</v>
      </c>
    </row>
  </sheetData>
  <mergeCells count="4">
    <mergeCell ref="A1:G1"/>
    <mergeCell ref="A2:G2"/>
    <mergeCell ref="A3:G3"/>
    <mergeCell ref="A16:C16"/>
  </mergeCells>
  <pageMargins left="0.78740157480314965" right="0.39370078740157483" top="0.78740157480314965" bottom="0.74803149606299213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4" workbookViewId="0">
      <selection activeCell="E10" sqref="E10"/>
    </sheetView>
  </sheetViews>
  <sheetFormatPr defaultRowHeight="21" x14ac:dyDescent="0.35"/>
  <cols>
    <col min="1" max="1" width="12.625" style="1" customWidth="1"/>
    <col min="2" max="2" width="17.875" style="1" bestFit="1" customWidth="1"/>
    <col min="3" max="3" width="14.25" style="1" customWidth="1"/>
    <col min="4" max="7" width="14.25" style="4" customWidth="1"/>
    <col min="8" max="16384" width="9" style="1"/>
  </cols>
  <sheetData>
    <row r="1" spans="1:7" x14ac:dyDescent="0.35">
      <c r="A1" s="621" t="str">
        <f>งบแสดงฐานะ!A1</f>
        <v>เทศบาลตำบลนาดอกคำ อำเภอนาด้วง  จังหวัดเลย</v>
      </c>
      <c r="B1" s="621"/>
      <c r="C1" s="621"/>
      <c r="D1" s="621"/>
      <c r="E1" s="621"/>
      <c r="F1" s="621"/>
      <c r="G1" s="621"/>
    </row>
    <row r="2" spans="1:7" x14ac:dyDescent="0.35">
      <c r="A2" s="621" t="s">
        <v>149</v>
      </c>
      <c r="B2" s="621"/>
      <c r="C2" s="621"/>
      <c r="D2" s="621"/>
      <c r="E2" s="621"/>
      <c r="F2" s="621"/>
      <c r="G2" s="621"/>
    </row>
    <row r="3" spans="1:7" x14ac:dyDescent="0.35">
      <c r="A3" s="621" t="s">
        <v>430</v>
      </c>
      <c r="B3" s="621"/>
      <c r="C3" s="621"/>
      <c r="D3" s="621"/>
      <c r="E3" s="621"/>
      <c r="F3" s="621"/>
      <c r="G3" s="621"/>
    </row>
    <row r="4" spans="1:7" ht="42" x14ac:dyDescent="0.35">
      <c r="A4" s="81" t="s">
        <v>104</v>
      </c>
      <c r="B4" s="81" t="s">
        <v>78</v>
      </c>
      <c r="C4" s="81" t="s">
        <v>64</v>
      </c>
      <c r="D4" s="82" t="s">
        <v>105</v>
      </c>
      <c r="E4" s="83" t="s">
        <v>150</v>
      </c>
      <c r="F4" s="83" t="s">
        <v>151</v>
      </c>
      <c r="G4" s="82" t="s">
        <v>56</v>
      </c>
    </row>
    <row r="5" spans="1:7" x14ac:dyDescent="0.35">
      <c r="A5" s="72" t="s">
        <v>109</v>
      </c>
      <c r="B5" s="72" t="s">
        <v>196</v>
      </c>
      <c r="C5" s="61"/>
      <c r="D5" s="62"/>
      <c r="E5" s="62"/>
      <c r="F5" s="62"/>
      <c r="G5" s="62">
        <f>SUM(E5:F5)</f>
        <v>0</v>
      </c>
    </row>
    <row r="6" spans="1:7" x14ac:dyDescent="0.35">
      <c r="A6" s="73" t="s">
        <v>110</v>
      </c>
      <c r="B6" s="73" t="s">
        <v>111</v>
      </c>
      <c r="C6" s="47"/>
      <c r="D6" s="48"/>
      <c r="E6" s="48"/>
      <c r="F6" s="48"/>
      <c r="G6" s="48">
        <f>SUM(E6:F6)</f>
        <v>0</v>
      </c>
    </row>
    <row r="7" spans="1:7" x14ac:dyDescent="0.35">
      <c r="A7" s="73"/>
      <c r="B7" s="73" t="s">
        <v>112</v>
      </c>
      <c r="C7" s="47" t="s">
        <v>65</v>
      </c>
      <c r="D7" s="48">
        <v>110000</v>
      </c>
      <c r="E7" s="48"/>
      <c r="F7" s="48">
        <v>67873</v>
      </c>
      <c r="G7" s="48">
        <f t="shared" ref="G7:G13" si="0">SUM(E7:F7)</f>
        <v>67873</v>
      </c>
    </row>
    <row r="8" spans="1:7" x14ac:dyDescent="0.35">
      <c r="A8" s="73"/>
      <c r="B8" s="73" t="s">
        <v>113</v>
      </c>
      <c r="C8" s="47"/>
      <c r="D8" s="48"/>
      <c r="E8" s="48"/>
      <c r="F8" s="48"/>
      <c r="G8" s="48">
        <f t="shared" si="0"/>
        <v>0</v>
      </c>
    </row>
    <row r="9" spans="1:7" x14ac:dyDescent="0.35">
      <c r="A9" s="73"/>
      <c r="B9" s="73" t="s">
        <v>114</v>
      </c>
      <c r="C9" s="47"/>
      <c r="D9" s="48"/>
      <c r="E9" s="48"/>
      <c r="F9" s="48"/>
      <c r="G9" s="48">
        <f t="shared" si="0"/>
        <v>0</v>
      </c>
    </row>
    <row r="10" spans="1:7" x14ac:dyDescent="0.35">
      <c r="A10" s="73" t="s">
        <v>115</v>
      </c>
      <c r="B10" s="73" t="s">
        <v>116</v>
      </c>
      <c r="C10" s="47"/>
      <c r="D10" s="48"/>
      <c r="E10" s="48"/>
      <c r="F10" s="48"/>
      <c r="G10" s="48">
        <f t="shared" si="0"/>
        <v>0</v>
      </c>
    </row>
    <row r="11" spans="1:7" x14ac:dyDescent="0.35">
      <c r="A11" s="73"/>
      <c r="B11" s="73" t="s">
        <v>117</v>
      </c>
      <c r="C11" s="47"/>
      <c r="D11" s="48"/>
      <c r="E11" s="48"/>
      <c r="F11" s="48"/>
      <c r="G11" s="48">
        <f t="shared" si="0"/>
        <v>0</v>
      </c>
    </row>
    <row r="12" spans="1:7" x14ac:dyDescent="0.35">
      <c r="A12" s="73" t="s">
        <v>118</v>
      </c>
      <c r="B12" s="73" t="s">
        <v>119</v>
      </c>
      <c r="C12" s="47"/>
      <c r="D12" s="48"/>
      <c r="E12" s="48"/>
      <c r="F12" s="48"/>
      <c r="G12" s="48">
        <f t="shared" si="0"/>
        <v>0</v>
      </c>
    </row>
    <row r="13" spans="1:7" x14ac:dyDescent="0.35">
      <c r="A13" s="73" t="s">
        <v>120</v>
      </c>
      <c r="B13" s="73" t="s">
        <v>121</v>
      </c>
      <c r="C13" s="47"/>
      <c r="D13" s="48"/>
      <c r="E13" s="48"/>
      <c r="F13" s="48"/>
      <c r="G13" s="48">
        <f t="shared" si="0"/>
        <v>0</v>
      </c>
    </row>
    <row r="14" spans="1:7" x14ac:dyDescent="0.35">
      <c r="A14" s="18"/>
      <c r="B14" s="18"/>
      <c r="C14" s="18"/>
      <c r="D14" s="16"/>
      <c r="E14" s="16"/>
      <c r="F14" s="16"/>
      <c r="G14" s="16"/>
    </row>
    <row r="15" spans="1:7" x14ac:dyDescent="0.35">
      <c r="A15" s="636" t="s">
        <v>56</v>
      </c>
      <c r="B15" s="636"/>
      <c r="C15" s="636"/>
      <c r="D15" s="80">
        <f>SUM(D5:D13)</f>
        <v>110000</v>
      </c>
      <c r="E15" s="80">
        <f t="shared" ref="E15:G15" si="1">SUM(E5:E13)</f>
        <v>0</v>
      </c>
      <c r="F15" s="80">
        <f t="shared" si="1"/>
        <v>67873</v>
      </c>
      <c r="G15" s="80">
        <f t="shared" si="1"/>
        <v>67873</v>
      </c>
    </row>
    <row r="17" spans="1:1" x14ac:dyDescent="0.35">
      <c r="A17" s="1" t="s">
        <v>103</v>
      </c>
    </row>
  </sheetData>
  <mergeCells count="4">
    <mergeCell ref="A1:G1"/>
    <mergeCell ref="A2:G2"/>
    <mergeCell ref="A3:G3"/>
    <mergeCell ref="A15:C15"/>
  </mergeCells>
  <pageMargins left="0.78740157480314965" right="0.39370078740157483" top="0.78740157480314965" bottom="0.74803149606299213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E7" sqref="E7"/>
    </sheetView>
  </sheetViews>
  <sheetFormatPr defaultRowHeight="21" x14ac:dyDescent="0.35"/>
  <cols>
    <col min="1" max="1" width="12.625" style="1" customWidth="1"/>
    <col min="2" max="2" width="17.875" style="71" bestFit="1" customWidth="1"/>
    <col min="3" max="3" width="13.375" style="1" customWidth="1"/>
    <col min="4" max="4" width="13.375" style="4" customWidth="1"/>
    <col min="5" max="5" width="13.875" style="4" customWidth="1"/>
    <col min="6" max="7" width="14.5" style="4" customWidth="1"/>
    <col min="8" max="8" width="13.375" style="4" customWidth="1"/>
    <col min="9" max="16384" width="9" style="1"/>
  </cols>
  <sheetData>
    <row r="1" spans="1:8" x14ac:dyDescent="0.35">
      <c r="A1" s="621" t="str">
        <f>งบแสดงฐานะ!A1</f>
        <v>เทศบาลตำบลนาดอกคำ อำเภอนาด้วง  จังหวัดเลย</v>
      </c>
      <c r="B1" s="621"/>
      <c r="C1" s="621"/>
      <c r="D1" s="621"/>
      <c r="E1" s="621"/>
      <c r="F1" s="621"/>
      <c r="G1" s="621"/>
      <c r="H1" s="621"/>
    </row>
    <row r="2" spans="1:8" x14ac:dyDescent="0.35">
      <c r="A2" s="621" t="s">
        <v>152</v>
      </c>
      <c r="B2" s="621"/>
      <c r="C2" s="621"/>
      <c r="D2" s="621"/>
      <c r="E2" s="621"/>
      <c r="F2" s="621"/>
      <c r="G2" s="621"/>
      <c r="H2" s="621"/>
    </row>
    <row r="3" spans="1:8" x14ac:dyDescent="0.35">
      <c r="A3" s="621" t="s">
        <v>430</v>
      </c>
      <c r="B3" s="621"/>
      <c r="C3" s="621"/>
      <c r="D3" s="621"/>
      <c r="E3" s="621"/>
      <c r="F3" s="621"/>
      <c r="G3" s="621"/>
      <c r="H3" s="621"/>
    </row>
    <row r="4" spans="1:8" ht="42" x14ac:dyDescent="0.35">
      <c r="A4" s="90" t="s">
        <v>104</v>
      </c>
      <c r="B4" s="90" t="s">
        <v>78</v>
      </c>
      <c r="C4" s="90" t="s">
        <v>64</v>
      </c>
      <c r="D4" s="82" t="s">
        <v>105</v>
      </c>
      <c r="E4" s="83" t="s">
        <v>153</v>
      </c>
      <c r="F4" s="83" t="s">
        <v>154</v>
      </c>
      <c r="G4" s="83" t="s">
        <v>155</v>
      </c>
      <c r="H4" s="82" t="s">
        <v>56</v>
      </c>
    </row>
    <row r="5" spans="1:8" x14ac:dyDescent="0.35">
      <c r="A5" s="72" t="s">
        <v>109</v>
      </c>
      <c r="B5" s="72" t="s">
        <v>196</v>
      </c>
      <c r="C5" s="61"/>
      <c r="D5" s="62"/>
      <c r="E5" s="62"/>
      <c r="F5" s="62"/>
      <c r="G5" s="62"/>
      <c r="H5" s="62">
        <f>SUM(E5:G5)</f>
        <v>0</v>
      </c>
    </row>
    <row r="6" spans="1:8" x14ac:dyDescent="0.35">
      <c r="A6" s="73" t="s">
        <v>110</v>
      </c>
      <c r="B6" s="73" t="s">
        <v>111</v>
      </c>
      <c r="C6" s="47"/>
      <c r="D6" s="48"/>
      <c r="E6" s="48"/>
      <c r="F6" s="48"/>
      <c r="G6" s="48"/>
      <c r="H6" s="48">
        <f>SUM(E6:G6)</f>
        <v>0</v>
      </c>
    </row>
    <row r="7" spans="1:8" x14ac:dyDescent="0.35">
      <c r="A7" s="73"/>
      <c r="B7" s="73" t="s">
        <v>112</v>
      </c>
      <c r="C7" s="47"/>
      <c r="D7" s="48"/>
      <c r="E7" s="48"/>
      <c r="F7" s="48"/>
      <c r="G7" s="48"/>
      <c r="H7" s="48">
        <f t="shared" ref="H7:H13" si="0">SUM(E7:G7)</f>
        <v>0</v>
      </c>
    </row>
    <row r="8" spans="1:8" x14ac:dyDescent="0.35">
      <c r="A8" s="73"/>
      <c r="B8" s="73" t="s">
        <v>113</v>
      </c>
      <c r="C8" s="47"/>
      <c r="D8" s="48"/>
      <c r="E8" s="48"/>
      <c r="F8" s="48"/>
      <c r="G8" s="48"/>
      <c r="H8" s="48">
        <f t="shared" si="0"/>
        <v>0</v>
      </c>
    </row>
    <row r="9" spans="1:8" x14ac:dyDescent="0.35">
      <c r="A9" s="73"/>
      <c r="B9" s="73" t="s">
        <v>114</v>
      </c>
      <c r="C9" s="47"/>
      <c r="D9" s="48"/>
      <c r="E9" s="48"/>
      <c r="F9" s="48"/>
      <c r="G9" s="48"/>
      <c r="H9" s="48">
        <f t="shared" si="0"/>
        <v>0</v>
      </c>
    </row>
    <row r="10" spans="1:8" x14ac:dyDescent="0.35">
      <c r="A10" s="73" t="s">
        <v>115</v>
      </c>
      <c r="B10" s="73" t="s">
        <v>116</v>
      </c>
      <c r="C10" s="47"/>
      <c r="D10" s="48"/>
      <c r="E10" s="48"/>
      <c r="F10" s="48"/>
      <c r="G10" s="48"/>
      <c r="H10" s="48">
        <f t="shared" si="0"/>
        <v>0</v>
      </c>
    </row>
    <row r="11" spans="1:8" x14ac:dyDescent="0.35">
      <c r="A11" s="73"/>
      <c r="B11" s="73" t="s">
        <v>117</v>
      </c>
      <c r="C11" s="47"/>
      <c r="D11" s="48"/>
      <c r="E11" s="48"/>
      <c r="F11" s="48"/>
      <c r="G11" s="48"/>
      <c r="H11" s="48">
        <f t="shared" si="0"/>
        <v>0</v>
      </c>
    </row>
    <row r="12" spans="1:8" x14ac:dyDescent="0.35">
      <c r="A12" s="73" t="s">
        <v>118</v>
      </c>
      <c r="B12" s="73" t="s">
        <v>119</v>
      </c>
      <c r="C12" s="47"/>
      <c r="D12" s="48"/>
      <c r="E12" s="48"/>
      <c r="F12" s="48"/>
      <c r="G12" s="48"/>
      <c r="H12" s="48">
        <f t="shared" si="0"/>
        <v>0</v>
      </c>
    </row>
    <row r="13" spans="1:8" x14ac:dyDescent="0.35">
      <c r="A13" s="73" t="s">
        <v>120</v>
      </c>
      <c r="B13" s="73" t="s">
        <v>121</v>
      </c>
      <c r="C13" s="47"/>
      <c r="D13" s="48"/>
      <c r="E13" s="48"/>
      <c r="F13" s="48"/>
      <c r="G13" s="48"/>
      <c r="H13" s="48">
        <f t="shared" si="0"/>
        <v>0</v>
      </c>
    </row>
    <row r="14" spans="1:8" x14ac:dyDescent="0.35">
      <c r="A14" s="18"/>
      <c r="B14" s="70"/>
      <c r="C14" s="18"/>
      <c r="D14" s="16"/>
      <c r="E14" s="16"/>
      <c r="F14" s="16"/>
      <c r="G14" s="16"/>
      <c r="H14" s="16"/>
    </row>
    <row r="15" spans="1:8" x14ac:dyDescent="0.35">
      <c r="A15" s="636" t="s">
        <v>56</v>
      </c>
      <c r="B15" s="636"/>
      <c r="C15" s="636"/>
      <c r="D15" s="80">
        <f>SUM(D5:D13)</f>
        <v>0</v>
      </c>
      <c r="E15" s="80">
        <f t="shared" ref="E15:H15" si="1">SUM(E5:E13)</f>
        <v>0</v>
      </c>
      <c r="F15" s="80">
        <f t="shared" si="1"/>
        <v>0</v>
      </c>
      <c r="G15" s="80">
        <f t="shared" si="1"/>
        <v>0</v>
      </c>
      <c r="H15" s="80">
        <f t="shared" si="1"/>
        <v>0</v>
      </c>
    </row>
    <row r="17" spans="1:1" x14ac:dyDescent="0.35">
      <c r="A17" s="1" t="s">
        <v>103</v>
      </c>
    </row>
  </sheetData>
  <mergeCells count="4">
    <mergeCell ref="A1:H1"/>
    <mergeCell ref="A2:H2"/>
    <mergeCell ref="A3:H3"/>
    <mergeCell ref="A15:C15"/>
  </mergeCells>
  <pageMargins left="0.78740157480314965" right="0.39370078740157483" top="0.78740157480314965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22" zoomScaleNormal="100" workbookViewId="0">
      <selection activeCell="B13" sqref="B13"/>
    </sheetView>
  </sheetViews>
  <sheetFormatPr defaultRowHeight="21" x14ac:dyDescent="0.35"/>
  <cols>
    <col min="1" max="1" width="1.25" style="1" customWidth="1"/>
    <col min="2" max="2" width="21" style="1" customWidth="1"/>
    <col min="3" max="4" width="12.25" style="4" customWidth="1"/>
    <col min="5" max="5" width="12" style="1" customWidth="1"/>
    <col min="6" max="7" width="12.25" style="4" customWidth="1"/>
    <col min="8" max="16384" width="9" style="1"/>
  </cols>
  <sheetData>
    <row r="1" spans="1:7" x14ac:dyDescent="0.35">
      <c r="A1" s="621" t="str">
        <f>งบแสดงฐานะ!A1</f>
        <v>เทศบาลตำบลนาดอกคำ อำเภอนาด้วง  จังหวัดเลย</v>
      </c>
      <c r="B1" s="621"/>
      <c r="C1" s="621"/>
      <c r="D1" s="621"/>
      <c r="E1" s="621"/>
      <c r="F1" s="621"/>
      <c r="G1" s="621"/>
    </row>
    <row r="2" spans="1:7" x14ac:dyDescent="0.35">
      <c r="A2" s="621" t="s">
        <v>33</v>
      </c>
      <c r="B2" s="621"/>
      <c r="C2" s="621"/>
      <c r="D2" s="621"/>
      <c r="E2" s="621"/>
      <c r="F2" s="621"/>
      <c r="G2" s="621"/>
    </row>
    <row r="3" spans="1:7" x14ac:dyDescent="0.35">
      <c r="A3" s="621" t="s">
        <v>367</v>
      </c>
      <c r="B3" s="621"/>
      <c r="C3" s="621"/>
      <c r="D3" s="621"/>
      <c r="E3" s="621"/>
      <c r="F3" s="621"/>
      <c r="G3" s="621"/>
    </row>
    <row r="4" spans="1:7" x14ac:dyDescent="0.35">
      <c r="A4" s="2" t="s">
        <v>39</v>
      </c>
    </row>
    <row r="5" spans="1:7" s="2" customFormat="1" x14ac:dyDescent="0.35">
      <c r="A5" s="624" t="s">
        <v>40</v>
      </c>
      <c r="B5" s="624"/>
      <c r="C5" s="626" t="s">
        <v>50</v>
      </c>
      <c r="D5" s="626"/>
      <c r="E5" s="627" t="s">
        <v>51</v>
      </c>
      <c r="F5" s="627"/>
      <c r="G5" s="627"/>
    </row>
    <row r="6" spans="1:7" s="2" customFormat="1" x14ac:dyDescent="0.35">
      <c r="A6" s="624"/>
      <c r="B6" s="624"/>
      <c r="C6" s="626"/>
      <c r="D6" s="626"/>
      <c r="E6" s="101" t="s">
        <v>52</v>
      </c>
      <c r="F6" s="625" t="s">
        <v>53</v>
      </c>
      <c r="G6" s="625"/>
    </row>
    <row r="7" spans="1:7" s="2" customFormat="1" x14ac:dyDescent="0.35">
      <c r="A7" s="255"/>
      <c r="B7" s="256"/>
      <c r="C7" s="128" t="s">
        <v>368</v>
      </c>
      <c r="D7" s="128" t="s">
        <v>94</v>
      </c>
      <c r="E7" s="129"/>
      <c r="F7" s="130" t="s">
        <v>368</v>
      </c>
      <c r="G7" s="128" t="s">
        <v>94</v>
      </c>
    </row>
    <row r="8" spans="1:7" x14ac:dyDescent="0.35">
      <c r="A8" s="339"/>
      <c r="B8" s="340" t="s">
        <v>41</v>
      </c>
      <c r="C8" s="132"/>
      <c r="D8" s="341"/>
      <c r="E8" s="131"/>
      <c r="F8" s="132"/>
      <c r="G8" s="132"/>
    </row>
    <row r="9" spans="1:7" x14ac:dyDescent="0.35">
      <c r="A9" s="258"/>
      <c r="B9" s="257" t="s">
        <v>437</v>
      </c>
      <c r="C9" s="132">
        <v>2425587</v>
      </c>
      <c r="D9" s="132">
        <v>5125021.9400000004</v>
      </c>
      <c r="E9" s="131" t="s">
        <v>54</v>
      </c>
      <c r="F9" s="132">
        <v>32644018.140000001</v>
      </c>
      <c r="G9" s="132">
        <v>32575846.079999998</v>
      </c>
    </row>
    <row r="10" spans="1:7" x14ac:dyDescent="0.35">
      <c r="A10" s="258"/>
      <c r="B10" s="257" t="s">
        <v>438</v>
      </c>
      <c r="C10" s="132">
        <v>9815894.1400000006</v>
      </c>
      <c r="D10" s="132"/>
      <c r="E10" s="131" t="s">
        <v>28</v>
      </c>
      <c r="F10" s="132">
        <v>3253303</v>
      </c>
      <c r="G10" s="132">
        <v>2953303</v>
      </c>
    </row>
    <row r="11" spans="1:7" x14ac:dyDescent="0.35">
      <c r="A11" s="258"/>
      <c r="B11" s="257" t="s">
        <v>246</v>
      </c>
      <c r="C11" s="132"/>
      <c r="D11" s="132">
        <v>7382187.1399999997</v>
      </c>
      <c r="E11" s="131" t="s">
        <v>55</v>
      </c>
      <c r="F11" s="132">
        <v>10213300</v>
      </c>
      <c r="G11" s="132">
        <v>10213300</v>
      </c>
    </row>
    <row r="12" spans="1:7" x14ac:dyDescent="0.35">
      <c r="A12" s="258"/>
      <c r="B12" s="257"/>
      <c r="C12" s="132"/>
      <c r="D12" s="132"/>
      <c r="E12" s="131" t="s">
        <v>632</v>
      </c>
      <c r="F12" s="132">
        <v>392850</v>
      </c>
      <c r="G12" s="132">
        <v>392850</v>
      </c>
    </row>
    <row r="13" spans="1:7" x14ac:dyDescent="0.35">
      <c r="A13" s="258"/>
      <c r="B13" s="342" t="s">
        <v>654</v>
      </c>
      <c r="C13" s="132"/>
      <c r="D13" s="132"/>
      <c r="E13" s="131"/>
      <c r="F13" s="132"/>
      <c r="G13" s="132"/>
    </row>
    <row r="14" spans="1:7" x14ac:dyDescent="0.35">
      <c r="A14" s="258"/>
      <c r="B14" s="257" t="s">
        <v>369</v>
      </c>
      <c r="C14" s="132">
        <v>14108100</v>
      </c>
      <c r="D14" s="132">
        <v>0</v>
      </c>
      <c r="E14" s="131"/>
      <c r="F14" s="132"/>
      <c r="G14" s="132"/>
    </row>
    <row r="15" spans="1:7" x14ac:dyDescent="0.35">
      <c r="A15" s="258"/>
      <c r="B15" s="257" t="s">
        <v>655</v>
      </c>
      <c r="C15" s="132"/>
      <c r="D15" s="132">
        <v>14108100</v>
      </c>
      <c r="E15" s="131"/>
      <c r="F15" s="132"/>
      <c r="G15" s="132"/>
    </row>
    <row r="16" spans="1:7" x14ac:dyDescent="0.35">
      <c r="A16" s="258"/>
      <c r="B16" s="257" t="s">
        <v>242</v>
      </c>
      <c r="C16" s="132"/>
      <c r="D16" s="132">
        <v>50000</v>
      </c>
      <c r="E16" s="131"/>
      <c r="F16" s="132"/>
      <c r="G16" s="132"/>
    </row>
    <row r="17" spans="1:7" x14ac:dyDescent="0.35">
      <c r="A17" s="258"/>
      <c r="B17" s="257"/>
      <c r="C17" s="132"/>
      <c r="D17" s="132"/>
      <c r="E17" s="131"/>
      <c r="F17" s="132"/>
      <c r="G17" s="132"/>
    </row>
    <row r="18" spans="1:7" x14ac:dyDescent="0.35">
      <c r="A18" s="343"/>
      <c r="B18" s="342" t="s">
        <v>439</v>
      </c>
      <c r="C18" s="132"/>
      <c r="D18" s="132"/>
      <c r="E18" s="133"/>
      <c r="F18" s="132"/>
      <c r="G18" s="132"/>
    </row>
    <row r="19" spans="1:7" x14ac:dyDescent="0.35">
      <c r="A19" s="258"/>
      <c r="B19" s="257" t="s">
        <v>44</v>
      </c>
      <c r="C19" s="132">
        <v>334100</v>
      </c>
      <c r="D19" s="132">
        <v>544550</v>
      </c>
      <c r="E19" s="131"/>
      <c r="F19" s="132"/>
      <c r="G19" s="132"/>
    </row>
    <row r="20" spans="1:7" x14ac:dyDescent="0.35">
      <c r="A20" s="258"/>
      <c r="B20" s="257" t="s">
        <v>45</v>
      </c>
      <c r="C20" s="132">
        <v>8398350</v>
      </c>
      <c r="D20" s="132">
        <v>12332050</v>
      </c>
      <c r="E20" s="131"/>
      <c r="F20" s="132"/>
      <c r="G20" s="132"/>
    </row>
    <row r="21" spans="1:7" x14ac:dyDescent="0.35">
      <c r="A21" s="258"/>
      <c r="B21" s="257" t="s">
        <v>370</v>
      </c>
      <c r="C21" s="132">
        <v>441430</v>
      </c>
      <c r="D21" s="132"/>
      <c r="E21" s="131"/>
      <c r="F21" s="132"/>
      <c r="G21" s="132"/>
    </row>
    <row r="22" spans="1:7" x14ac:dyDescent="0.35">
      <c r="A22" s="258"/>
      <c r="B22" s="257" t="s">
        <v>47</v>
      </c>
      <c r="C22" s="132">
        <v>432340</v>
      </c>
      <c r="D22" s="132">
        <v>106460</v>
      </c>
      <c r="E22" s="131"/>
      <c r="F22" s="132"/>
      <c r="G22" s="132"/>
    </row>
    <row r="23" spans="1:7" x14ac:dyDescent="0.35">
      <c r="A23" s="258"/>
      <c r="B23" s="257" t="s">
        <v>371</v>
      </c>
      <c r="C23" s="132">
        <v>274160</v>
      </c>
      <c r="D23" s="132"/>
      <c r="E23" s="131"/>
      <c r="F23" s="132"/>
      <c r="G23" s="132"/>
    </row>
    <row r="24" spans="1:7" x14ac:dyDescent="0.35">
      <c r="A24" s="258"/>
      <c r="B24" s="257" t="s">
        <v>46</v>
      </c>
      <c r="C24" s="132">
        <v>409000</v>
      </c>
      <c r="D24" s="132">
        <v>80400</v>
      </c>
      <c r="E24" s="131"/>
      <c r="F24" s="132"/>
      <c r="G24" s="132"/>
    </row>
    <row r="25" spans="1:7" x14ac:dyDescent="0.35">
      <c r="A25" s="258"/>
      <c r="B25" s="257" t="s">
        <v>372</v>
      </c>
      <c r="C25" s="132">
        <v>3943700</v>
      </c>
      <c r="D25" s="132"/>
      <c r="E25" s="131"/>
      <c r="F25" s="132"/>
      <c r="G25" s="132"/>
    </row>
    <row r="26" spans="1:7" x14ac:dyDescent="0.35">
      <c r="A26" s="258"/>
      <c r="B26" s="257" t="s">
        <v>373</v>
      </c>
      <c r="C26" s="132">
        <v>896696</v>
      </c>
      <c r="D26" s="132"/>
      <c r="E26" s="131"/>
      <c r="F26" s="132"/>
      <c r="G26" s="132"/>
    </row>
    <row r="27" spans="1:7" x14ac:dyDescent="0.35">
      <c r="A27" s="258"/>
      <c r="B27" s="257" t="s">
        <v>374</v>
      </c>
      <c r="C27" s="132">
        <v>23900</v>
      </c>
      <c r="D27" s="132"/>
      <c r="E27" s="131"/>
      <c r="F27" s="132"/>
      <c r="G27" s="132"/>
    </row>
    <row r="28" spans="1:7" x14ac:dyDescent="0.35">
      <c r="A28" s="258"/>
      <c r="B28" s="257" t="s">
        <v>43</v>
      </c>
      <c r="C28" s="132">
        <v>2751960</v>
      </c>
      <c r="D28" s="132">
        <v>5298080</v>
      </c>
      <c r="E28" s="131"/>
      <c r="F28" s="132"/>
      <c r="G28" s="132"/>
    </row>
    <row r="29" spans="1:7" x14ac:dyDescent="0.35">
      <c r="A29" s="258"/>
      <c r="B29" s="257" t="s">
        <v>375</v>
      </c>
      <c r="C29" s="132">
        <v>1214264</v>
      </c>
      <c r="D29" s="132"/>
      <c r="E29" s="131"/>
      <c r="F29" s="132"/>
      <c r="G29" s="132"/>
    </row>
    <row r="30" spans="1:7" x14ac:dyDescent="0.35">
      <c r="A30" s="258"/>
      <c r="B30" s="257" t="s">
        <v>247</v>
      </c>
      <c r="C30" s="132"/>
      <c r="D30" s="132">
        <v>385500</v>
      </c>
      <c r="E30" s="131"/>
      <c r="F30" s="132"/>
      <c r="G30" s="132"/>
    </row>
    <row r="31" spans="1:7" x14ac:dyDescent="0.35">
      <c r="A31" s="258"/>
      <c r="B31" s="257" t="s">
        <v>48</v>
      </c>
      <c r="C31" s="132">
        <v>101950</v>
      </c>
      <c r="D31" s="132">
        <v>80950</v>
      </c>
      <c r="E31" s="131"/>
      <c r="F31" s="132"/>
      <c r="G31" s="132"/>
    </row>
    <row r="32" spans="1:7" x14ac:dyDescent="0.35">
      <c r="A32" s="258"/>
      <c r="B32" s="257" t="s">
        <v>49</v>
      </c>
      <c r="C32" s="134">
        <v>932040</v>
      </c>
      <c r="D32" s="134">
        <v>642000</v>
      </c>
      <c r="E32" s="131"/>
      <c r="F32" s="134"/>
      <c r="G32" s="134"/>
    </row>
    <row r="33" spans="1:7" ht="21.75" thickBot="1" x14ac:dyDescent="0.4">
      <c r="A33" s="259"/>
      <c r="B33" s="260" t="s">
        <v>56</v>
      </c>
      <c r="C33" s="135">
        <f>SUM(C9:C32)</f>
        <v>46503471.140000001</v>
      </c>
      <c r="D33" s="135">
        <f>SUM(D9:D32)</f>
        <v>46135299.079999998</v>
      </c>
      <c r="E33" s="136"/>
      <c r="F33" s="135">
        <f>SUM(F9:F32)</f>
        <v>46503471.140000001</v>
      </c>
      <c r="G33" s="135">
        <f>SUM(G9:G32)</f>
        <v>46135299.079999998</v>
      </c>
    </row>
    <row r="34" spans="1:7" ht="21.75" thickTop="1" x14ac:dyDescent="0.35">
      <c r="A34" s="100"/>
      <c r="B34" s="103" t="s">
        <v>57</v>
      </c>
      <c r="C34" s="102"/>
      <c r="D34" s="102"/>
      <c r="E34" s="100"/>
      <c r="F34" s="102"/>
      <c r="G34" s="102"/>
    </row>
    <row r="35" spans="1:7" x14ac:dyDescent="0.35">
      <c r="A35" s="100"/>
      <c r="B35" s="100" t="s">
        <v>620</v>
      </c>
      <c r="C35" s="102"/>
      <c r="D35" s="102"/>
      <c r="E35" s="100"/>
      <c r="F35" s="102"/>
      <c r="G35" s="102"/>
    </row>
    <row r="36" spans="1:7" x14ac:dyDescent="0.35">
      <c r="A36" s="623" t="s">
        <v>58</v>
      </c>
      <c r="B36" s="623"/>
      <c r="C36" s="623"/>
      <c r="D36" s="623"/>
      <c r="E36" s="623"/>
      <c r="F36" s="623"/>
      <c r="G36" s="623"/>
    </row>
    <row r="37" spans="1:7" x14ac:dyDescent="0.35">
      <c r="A37" s="623" t="s">
        <v>619</v>
      </c>
      <c r="B37" s="623"/>
      <c r="C37" s="623"/>
      <c r="D37" s="623"/>
      <c r="E37" s="623"/>
      <c r="F37" s="623"/>
      <c r="G37" s="623"/>
    </row>
    <row r="38" spans="1:7" x14ac:dyDescent="0.35">
      <c r="A38" s="100"/>
      <c r="B38" s="100" t="s">
        <v>621</v>
      </c>
      <c r="C38" s="102"/>
      <c r="D38" s="102"/>
      <c r="E38" s="100"/>
      <c r="F38" s="102"/>
      <c r="G38" s="102"/>
    </row>
  </sheetData>
  <mergeCells count="9">
    <mergeCell ref="A36:G36"/>
    <mergeCell ref="A37:G37"/>
    <mergeCell ref="A1:G1"/>
    <mergeCell ref="A2:G2"/>
    <mergeCell ref="A3:G3"/>
    <mergeCell ref="A5:B6"/>
    <mergeCell ref="F6:G6"/>
    <mergeCell ref="C5:D6"/>
    <mergeCell ref="E5:G5"/>
  </mergeCells>
  <pageMargins left="0.78740157480314965" right="0.39370078740157483" top="0.39370078740157483" bottom="7.874015748031496E-2" header="0.31496062992125984" footer="0.31496062992125984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A16" zoomScale="112" zoomScaleNormal="112" workbookViewId="0">
      <selection activeCell="P21" sqref="P21"/>
    </sheetView>
  </sheetViews>
  <sheetFormatPr defaultRowHeight="15.75" x14ac:dyDescent="0.25"/>
  <cols>
    <col min="1" max="1" width="7.125" style="158" customWidth="1"/>
    <col min="2" max="2" width="11.5" style="158" customWidth="1"/>
    <col min="3" max="3" width="9.25" style="158" customWidth="1"/>
    <col min="4" max="7" width="8.875" style="170" customWidth="1"/>
    <col min="8" max="8" width="4.875" style="170" customWidth="1"/>
    <col min="9" max="13" width="8.875" style="170" customWidth="1"/>
    <col min="14" max="14" width="5.125" style="170" customWidth="1"/>
    <col min="15" max="16" width="8.875" style="170" customWidth="1"/>
    <col min="17" max="16384" width="9" style="158"/>
  </cols>
  <sheetData>
    <row r="1" spans="1:16" x14ac:dyDescent="0.25">
      <c r="A1" s="653" t="str">
        <f>งบแสดงฐานะ!A1</f>
        <v>เทศบาลตำบลนาดอกคำ อำเภอนาด้วง  จังหวัดเลย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</row>
    <row r="2" spans="1:16" x14ac:dyDescent="0.25">
      <c r="A2" s="653" t="s">
        <v>156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  <c r="O2" s="653"/>
      <c r="P2" s="653"/>
    </row>
    <row r="3" spans="1:16" x14ac:dyDescent="0.25">
      <c r="A3" s="653" t="s">
        <v>430</v>
      </c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  <c r="M3" s="653"/>
      <c r="N3" s="653"/>
      <c r="O3" s="653"/>
      <c r="P3" s="653"/>
    </row>
    <row r="4" spans="1:16" x14ac:dyDescent="0.25">
      <c r="A4" s="659" t="s">
        <v>104</v>
      </c>
      <c r="B4" s="659" t="s">
        <v>78</v>
      </c>
      <c r="C4" s="659" t="s">
        <v>64</v>
      </c>
      <c r="D4" s="656" t="s">
        <v>76</v>
      </c>
      <c r="E4" s="657"/>
      <c r="F4" s="657"/>
      <c r="G4" s="657"/>
      <c r="H4" s="657"/>
      <c r="I4" s="657"/>
      <c r="J4" s="657"/>
      <c r="K4" s="657"/>
      <c r="L4" s="657"/>
      <c r="M4" s="657"/>
      <c r="N4" s="657"/>
      <c r="O4" s="657"/>
      <c r="P4" s="658"/>
    </row>
    <row r="5" spans="1:16" ht="92.25" customHeight="1" x14ac:dyDescent="0.25">
      <c r="A5" s="660"/>
      <c r="B5" s="660" t="s">
        <v>78</v>
      </c>
      <c r="C5" s="660"/>
      <c r="D5" s="159" t="s">
        <v>158</v>
      </c>
      <c r="E5" s="150" t="s">
        <v>159</v>
      </c>
      <c r="F5" s="150" t="s">
        <v>160</v>
      </c>
      <c r="G5" s="150" t="s">
        <v>161</v>
      </c>
      <c r="H5" s="150" t="s">
        <v>162</v>
      </c>
      <c r="I5" s="150" t="s">
        <v>163</v>
      </c>
      <c r="J5" s="150" t="s">
        <v>164</v>
      </c>
      <c r="K5" s="150" t="s">
        <v>165</v>
      </c>
      <c r="L5" s="150" t="s">
        <v>168</v>
      </c>
      <c r="M5" s="150" t="s">
        <v>166</v>
      </c>
      <c r="N5" s="150" t="s">
        <v>167</v>
      </c>
      <c r="O5" s="150" t="s">
        <v>106</v>
      </c>
      <c r="P5" s="150" t="s">
        <v>56</v>
      </c>
    </row>
    <row r="6" spans="1:16" x14ac:dyDescent="0.25">
      <c r="A6" s="345" t="s">
        <v>157</v>
      </c>
      <c r="B6" s="346"/>
      <c r="C6" s="346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>
        <f>SUM(D6:O6)</f>
        <v>0</v>
      </c>
    </row>
    <row r="7" spans="1:16" x14ac:dyDescent="0.25">
      <c r="A7" s="348" t="s">
        <v>109</v>
      </c>
      <c r="B7" s="348" t="s">
        <v>195</v>
      </c>
      <c r="C7" s="348" t="s">
        <v>65</v>
      </c>
      <c r="D7" s="349">
        <v>2523152</v>
      </c>
      <c r="E7" s="350">
        <v>0</v>
      </c>
      <c r="F7" s="350">
        <v>0</v>
      </c>
      <c r="G7" s="350">
        <v>0</v>
      </c>
      <c r="H7" s="350">
        <v>0</v>
      </c>
      <c r="I7" s="350">
        <v>0</v>
      </c>
      <c r="J7" s="350">
        <v>0</v>
      </c>
      <c r="K7" s="350">
        <v>0</v>
      </c>
      <c r="L7" s="350">
        <v>0</v>
      </c>
      <c r="M7" s="350">
        <v>0</v>
      </c>
      <c r="N7" s="350">
        <v>0</v>
      </c>
      <c r="O7" s="350">
        <v>0</v>
      </c>
      <c r="P7" s="349">
        <f t="shared" ref="P7:P22" si="0">SUM(D7:O7)</f>
        <v>2523152</v>
      </c>
    </row>
    <row r="8" spans="1:16" x14ac:dyDescent="0.25">
      <c r="A8" s="351"/>
      <c r="B8" s="351" t="s">
        <v>196</v>
      </c>
      <c r="C8" s="351" t="s">
        <v>65</v>
      </c>
      <c r="D8" s="349">
        <v>9286198</v>
      </c>
      <c r="E8" s="352">
        <f>'00120'!H5</f>
        <v>0</v>
      </c>
      <c r="F8" s="352">
        <f>'00210'!I5</f>
        <v>4120714</v>
      </c>
      <c r="G8" s="352">
        <f>'00220'!I5</f>
        <v>0</v>
      </c>
      <c r="H8" s="352">
        <f>'00230'!G5</f>
        <v>0</v>
      </c>
      <c r="I8" s="352">
        <f>'00240'!J5</f>
        <v>506379</v>
      </c>
      <c r="J8" s="352">
        <f>'00250'!G5</f>
        <v>0</v>
      </c>
      <c r="K8" s="352">
        <f>'00260'!I5</f>
        <v>0</v>
      </c>
      <c r="L8" s="352">
        <f>'00310'!G5</f>
        <v>0</v>
      </c>
      <c r="M8" s="352">
        <f>'00320'!G5</f>
        <v>0</v>
      </c>
      <c r="N8" s="352">
        <f>'00330'!H5</f>
        <v>0</v>
      </c>
      <c r="O8" s="352">
        <v>0</v>
      </c>
      <c r="P8" s="349">
        <f t="shared" si="0"/>
        <v>13913291</v>
      </c>
    </row>
    <row r="9" spans="1:16" x14ac:dyDescent="0.25">
      <c r="A9" s="351" t="s">
        <v>110</v>
      </c>
      <c r="B9" s="351" t="s">
        <v>111</v>
      </c>
      <c r="C9" s="351" t="s">
        <v>65</v>
      </c>
      <c r="D9" s="349">
        <v>349971</v>
      </c>
      <c r="E9" s="352">
        <f>'00120'!H6</f>
        <v>0</v>
      </c>
      <c r="F9" s="352">
        <f>'00210'!I6</f>
        <v>18900</v>
      </c>
      <c r="G9" s="352">
        <f>'00220'!I6</f>
        <v>0</v>
      </c>
      <c r="H9" s="352">
        <f>'00230'!G6</f>
        <v>0</v>
      </c>
      <c r="I9" s="352">
        <f>'00240'!J6</f>
        <v>0</v>
      </c>
      <c r="J9" s="352">
        <f>'00250'!G6</f>
        <v>0</v>
      </c>
      <c r="K9" s="352">
        <f>'00260'!I6</f>
        <v>0</v>
      </c>
      <c r="L9" s="352">
        <f>'00310'!G6</f>
        <v>0</v>
      </c>
      <c r="M9" s="352">
        <f>'00320'!G6</f>
        <v>0</v>
      </c>
      <c r="N9" s="352">
        <f>'00330'!H6</f>
        <v>0</v>
      </c>
      <c r="O9" s="352">
        <v>0</v>
      </c>
      <c r="P9" s="349">
        <f t="shared" si="0"/>
        <v>368871</v>
      </c>
    </row>
    <row r="10" spans="1:16" x14ac:dyDescent="0.25">
      <c r="A10" s="351"/>
      <c r="B10" s="351"/>
      <c r="C10" s="351" t="s">
        <v>282</v>
      </c>
      <c r="D10" s="349">
        <v>0</v>
      </c>
      <c r="E10" s="352">
        <v>0</v>
      </c>
      <c r="F10" s="352">
        <v>0</v>
      </c>
      <c r="G10" s="352">
        <v>0</v>
      </c>
      <c r="H10" s="352">
        <v>0</v>
      </c>
      <c r="I10" s="352">
        <v>0</v>
      </c>
      <c r="J10" s="352">
        <v>0</v>
      </c>
      <c r="K10" s="352">
        <v>0</v>
      </c>
      <c r="L10" s="352">
        <v>0</v>
      </c>
      <c r="M10" s="352">
        <v>0</v>
      </c>
      <c r="N10" s="352">
        <v>0</v>
      </c>
      <c r="O10" s="352">
        <v>0</v>
      </c>
      <c r="P10" s="349">
        <f t="shared" si="0"/>
        <v>0</v>
      </c>
    </row>
    <row r="11" spans="1:16" x14ac:dyDescent="0.25">
      <c r="A11" s="351"/>
      <c r="B11" s="351" t="s">
        <v>112</v>
      </c>
      <c r="C11" s="351" t="s">
        <v>65</v>
      </c>
      <c r="D11" s="349">
        <v>3032463.8</v>
      </c>
      <c r="E11" s="352">
        <f>'00120'!H7</f>
        <v>96160</v>
      </c>
      <c r="F11" s="352">
        <f>'00210'!I7</f>
        <v>2898902</v>
      </c>
      <c r="G11" s="352">
        <f>'00220'!I7</f>
        <v>75590</v>
      </c>
      <c r="H11" s="352">
        <f>'00230'!G7</f>
        <v>0</v>
      </c>
      <c r="I11" s="352">
        <f>'00240'!J7</f>
        <v>1032988</v>
      </c>
      <c r="J11" s="352">
        <f>'00250'!G7</f>
        <v>79600</v>
      </c>
      <c r="K11" s="352">
        <v>371225</v>
      </c>
      <c r="L11" s="352">
        <f>'00310'!G7</f>
        <v>0</v>
      </c>
      <c r="M11" s="352">
        <f>'00320'!G7</f>
        <v>67873</v>
      </c>
      <c r="N11" s="352">
        <f>'00330'!H7</f>
        <v>0</v>
      </c>
      <c r="O11" s="352">
        <v>0</v>
      </c>
      <c r="P11" s="358">
        <f>SUM(D10:O11)</f>
        <v>7654801.7999999998</v>
      </c>
    </row>
    <row r="12" spans="1:16" x14ac:dyDescent="0.25">
      <c r="A12" s="351"/>
      <c r="B12" s="351"/>
      <c r="C12" s="351" t="s">
        <v>282</v>
      </c>
      <c r="D12" s="349">
        <v>0</v>
      </c>
      <c r="E12" s="352">
        <v>0</v>
      </c>
      <c r="F12" s="352">
        <v>0</v>
      </c>
      <c r="G12" s="352">
        <v>270400</v>
      </c>
      <c r="H12" s="352">
        <v>0</v>
      </c>
      <c r="I12" s="352">
        <v>0</v>
      </c>
      <c r="J12" s="352">
        <v>122480</v>
      </c>
      <c r="K12" s="352">
        <v>0</v>
      </c>
      <c r="L12" s="352">
        <v>0</v>
      </c>
      <c r="M12" s="352">
        <v>0</v>
      </c>
      <c r="N12" s="352">
        <v>0</v>
      </c>
      <c r="O12" s="352">
        <v>0</v>
      </c>
      <c r="P12" s="358">
        <f t="shared" si="0"/>
        <v>392880</v>
      </c>
    </row>
    <row r="13" spans="1:16" x14ac:dyDescent="0.25">
      <c r="A13" s="351"/>
      <c r="B13" s="351" t="s">
        <v>113</v>
      </c>
      <c r="C13" s="351" t="s">
        <v>65</v>
      </c>
      <c r="D13" s="349">
        <v>625454.30000000005</v>
      </c>
      <c r="E13" s="352">
        <f>'00120'!H8</f>
        <v>26550</v>
      </c>
      <c r="F13" s="352">
        <v>1742391.72</v>
      </c>
      <c r="G13" s="352">
        <v>156000</v>
      </c>
      <c r="H13" s="352">
        <f>'00230'!G8</f>
        <v>0</v>
      </c>
      <c r="I13" s="352">
        <f>'00240'!J8</f>
        <v>179286</v>
      </c>
      <c r="J13" s="352">
        <f>'00250'!G9</f>
        <v>0</v>
      </c>
      <c r="K13" s="352">
        <f>'00260'!I8</f>
        <v>0</v>
      </c>
      <c r="L13" s="352">
        <f>'00310'!G8</f>
        <v>0</v>
      </c>
      <c r="M13" s="352">
        <f>'00320'!G8</f>
        <v>0</v>
      </c>
      <c r="N13" s="352">
        <f>'00330'!H8</f>
        <v>0</v>
      </c>
      <c r="O13" s="352">
        <v>0</v>
      </c>
      <c r="P13" s="358">
        <f t="shared" si="0"/>
        <v>2729682.02</v>
      </c>
    </row>
    <row r="14" spans="1:16" x14ac:dyDescent="0.25">
      <c r="A14" s="351"/>
      <c r="B14" s="351" t="s">
        <v>114</v>
      </c>
      <c r="C14" s="351" t="s">
        <v>65</v>
      </c>
      <c r="D14" s="349">
        <v>532348.25</v>
      </c>
      <c r="E14" s="352">
        <f>'00120'!H9</f>
        <v>0</v>
      </c>
      <c r="F14" s="352">
        <f>'00210'!I9</f>
        <v>0</v>
      </c>
      <c r="G14" s="352">
        <f>'00220'!I10</f>
        <v>0</v>
      </c>
      <c r="H14" s="352">
        <f>'00230'!G9</f>
        <v>0</v>
      </c>
      <c r="I14" s="352">
        <f>'00240'!J9</f>
        <v>0</v>
      </c>
      <c r="J14" s="352">
        <f>'00250'!G10</f>
        <v>0</v>
      </c>
      <c r="K14" s="352">
        <f>'00260'!I9</f>
        <v>0</v>
      </c>
      <c r="L14" s="352">
        <f>'00310'!G9</f>
        <v>0</v>
      </c>
      <c r="M14" s="352">
        <f>'00320'!G9</f>
        <v>0</v>
      </c>
      <c r="N14" s="352">
        <f>'00330'!H9</f>
        <v>0</v>
      </c>
      <c r="O14" s="352">
        <v>0</v>
      </c>
      <c r="P14" s="358">
        <f t="shared" si="0"/>
        <v>532348.25</v>
      </c>
    </row>
    <row r="15" spans="1:16" x14ac:dyDescent="0.25">
      <c r="A15" s="351" t="s">
        <v>115</v>
      </c>
      <c r="B15" s="351" t="s">
        <v>116</v>
      </c>
      <c r="C15" s="351" t="s">
        <v>65</v>
      </c>
      <c r="D15" s="349">
        <v>154200</v>
      </c>
      <c r="E15" s="352">
        <f>'00120'!H10</f>
        <v>0</v>
      </c>
      <c r="F15" s="352">
        <f>'00210'!I10</f>
        <v>200200</v>
      </c>
      <c r="G15" s="352">
        <f>'00220'!I11</f>
        <v>0</v>
      </c>
      <c r="H15" s="352">
        <f>'00230'!G10</f>
        <v>0</v>
      </c>
      <c r="I15" s="352">
        <f>'00240'!J10</f>
        <v>0</v>
      </c>
      <c r="J15" s="352">
        <f>'00250'!G11</f>
        <v>0</v>
      </c>
      <c r="K15" s="352">
        <f>'00260'!I10</f>
        <v>0</v>
      </c>
      <c r="L15" s="352">
        <f>'00310'!G10</f>
        <v>0</v>
      </c>
      <c r="M15" s="352">
        <f>'00320'!G10</f>
        <v>0</v>
      </c>
      <c r="N15" s="352">
        <f>'00330'!H10</f>
        <v>0</v>
      </c>
      <c r="O15" s="352">
        <v>0</v>
      </c>
      <c r="P15" s="358">
        <f t="shared" si="0"/>
        <v>354400</v>
      </c>
    </row>
    <row r="16" spans="1:16" x14ac:dyDescent="0.25">
      <c r="A16" s="351"/>
      <c r="B16" s="351"/>
      <c r="C16" s="351" t="s">
        <v>282</v>
      </c>
      <c r="D16" s="349">
        <v>0</v>
      </c>
      <c r="E16" s="352">
        <v>0</v>
      </c>
      <c r="F16" s="352">
        <v>29500</v>
      </c>
      <c r="G16" s="352">
        <v>0</v>
      </c>
      <c r="H16" s="352">
        <v>0</v>
      </c>
      <c r="I16" s="352">
        <v>0</v>
      </c>
      <c r="J16" s="352">
        <v>0</v>
      </c>
      <c r="K16" s="352">
        <v>0</v>
      </c>
      <c r="L16" s="352">
        <v>0</v>
      </c>
      <c r="M16" s="352">
        <v>0</v>
      </c>
      <c r="N16" s="352">
        <v>0</v>
      </c>
      <c r="O16" s="352">
        <v>0</v>
      </c>
      <c r="P16" s="358">
        <f t="shared" si="0"/>
        <v>29500</v>
      </c>
    </row>
    <row r="17" spans="1:16" x14ac:dyDescent="0.25">
      <c r="A17" s="351"/>
      <c r="B17" s="351" t="s">
        <v>117</v>
      </c>
      <c r="C17" s="351" t="s">
        <v>65</v>
      </c>
      <c r="D17" s="349">
        <v>0</v>
      </c>
      <c r="E17" s="352">
        <f>'00120'!H11</f>
        <v>0</v>
      </c>
      <c r="F17" s="352">
        <f>'00210'!I12</f>
        <v>118820</v>
      </c>
      <c r="G17" s="352">
        <f>'00220'!I12</f>
        <v>0</v>
      </c>
      <c r="H17" s="352">
        <f>'00230'!G11</f>
        <v>0</v>
      </c>
      <c r="I17" s="352">
        <f>'00240'!J11</f>
        <v>286513.26</v>
      </c>
      <c r="J17" s="352">
        <f>'00250'!G12</f>
        <v>0</v>
      </c>
      <c r="K17" s="352">
        <f>'00260'!I11</f>
        <v>0</v>
      </c>
      <c r="L17" s="352">
        <f>'00310'!G11</f>
        <v>2840000</v>
      </c>
      <c r="M17" s="352">
        <f>'00320'!G11</f>
        <v>0</v>
      </c>
      <c r="N17" s="352">
        <f>'00330'!H11</f>
        <v>0</v>
      </c>
      <c r="O17" s="352">
        <v>0</v>
      </c>
      <c r="P17" s="358">
        <f t="shared" si="0"/>
        <v>3245333.26</v>
      </c>
    </row>
    <row r="18" spans="1:16" x14ac:dyDescent="0.25">
      <c r="A18" s="351"/>
      <c r="B18" s="351"/>
      <c r="C18" s="351" t="s">
        <v>282</v>
      </c>
      <c r="D18" s="349">
        <f>'00110'!H12</f>
        <v>0</v>
      </c>
      <c r="E18" s="352">
        <v>0</v>
      </c>
      <c r="F18" s="352">
        <v>0</v>
      </c>
      <c r="G18" s="352">
        <v>0</v>
      </c>
      <c r="H18" s="352">
        <v>0</v>
      </c>
      <c r="I18" s="352">
        <v>0</v>
      </c>
      <c r="J18" s="352">
        <v>0</v>
      </c>
      <c r="K18" s="352">
        <v>0</v>
      </c>
      <c r="L18" s="352">
        <v>26820000</v>
      </c>
      <c r="M18" s="352">
        <v>0</v>
      </c>
      <c r="N18" s="352">
        <v>0</v>
      </c>
      <c r="O18" s="352">
        <v>0</v>
      </c>
      <c r="P18" s="358">
        <f t="shared" si="0"/>
        <v>26820000</v>
      </c>
    </row>
    <row r="19" spans="1:16" x14ac:dyDescent="0.25">
      <c r="A19" s="351" t="s">
        <v>118</v>
      </c>
      <c r="B19" s="351" t="s">
        <v>119</v>
      </c>
      <c r="C19" s="351" t="s">
        <v>65</v>
      </c>
      <c r="D19" s="349">
        <f>'00110'!H13</f>
        <v>0</v>
      </c>
      <c r="E19" s="352">
        <f>'00120'!H12</f>
        <v>0</v>
      </c>
      <c r="F19" s="352">
        <f>'00210'!I13</f>
        <v>0</v>
      </c>
      <c r="G19" s="352">
        <f>'00220'!I13</f>
        <v>0</v>
      </c>
      <c r="H19" s="352">
        <f>'00230'!G12</f>
        <v>0</v>
      </c>
      <c r="I19" s="352">
        <f>'00240'!J13</f>
        <v>0</v>
      </c>
      <c r="J19" s="352">
        <f>'00250'!G13</f>
        <v>0</v>
      </c>
      <c r="K19" s="352">
        <f>'00260'!I12</f>
        <v>0</v>
      </c>
      <c r="L19" s="352">
        <f>'00310'!G13</f>
        <v>0</v>
      </c>
      <c r="M19" s="352">
        <f>'00320'!G12</f>
        <v>0</v>
      </c>
      <c r="N19" s="352">
        <f>'00330'!H12</f>
        <v>0</v>
      </c>
      <c r="O19" s="352">
        <v>0</v>
      </c>
      <c r="P19" s="358">
        <f t="shared" si="0"/>
        <v>0</v>
      </c>
    </row>
    <row r="20" spans="1:16" x14ac:dyDescent="0.25">
      <c r="A20" s="351" t="s">
        <v>120</v>
      </c>
      <c r="B20" s="351" t="s">
        <v>121</v>
      </c>
      <c r="C20" s="351" t="s">
        <v>65</v>
      </c>
      <c r="D20" s="349">
        <f>'00110'!H14</f>
        <v>20000</v>
      </c>
      <c r="E20" s="352">
        <f>'00120'!H13</f>
        <v>0</v>
      </c>
      <c r="F20" s="352">
        <f>'00210'!I14</f>
        <v>2558000</v>
      </c>
      <c r="G20" s="352">
        <f>'00220'!I14</f>
        <v>340000</v>
      </c>
      <c r="H20" s="352">
        <f>'00230'!G13</f>
        <v>0</v>
      </c>
      <c r="I20" s="352">
        <f>'00240'!J14</f>
        <v>0</v>
      </c>
      <c r="J20" s="352">
        <f>'00250'!G14</f>
        <v>0</v>
      </c>
      <c r="K20" s="352">
        <f>'00260'!I13</f>
        <v>135000</v>
      </c>
      <c r="L20" s="352">
        <f>'00310'!G14</f>
        <v>0</v>
      </c>
      <c r="M20" s="352">
        <f>'00320'!G13</f>
        <v>0</v>
      </c>
      <c r="N20" s="352">
        <f>'00330'!H13</f>
        <v>0</v>
      </c>
      <c r="O20" s="352">
        <v>0</v>
      </c>
      <c r="P20" s="358">
        <f t="shared" si="0"/>
        <v>3053000</v>
      </c>
    </row>
    <row r="21" spans="1:16" x14ac:dyDescent="0.25">
      <c r="A21" s="351" t="s">
        <v>106</v>
      </c>
      <c r="B21" s="351" t="s">
        <v>106</v>
      </c>
      <c r="C21" s="351" t="s">
        <v>65</v>
      </c>
      <c r="D21" s="349">
        <v>0</v>
      </c>
      <c r="E21" s="352">
        <v>0</v>
      </c>
      <c r="F21" s="352">
        <v>0</v>
      </c>
      <c r="G21" s="352">
        <v>0</v>
      </c>
      <c r="H21" s="352">
        <v>0</v>
      </c>
      <c r="I21" s="352">
        <v>0</v>
      </c>
      <c r="J21" s="352">
        <v>0</v>
      </c>
      <c r="K21" s="352">
        <v>0</v>
      </c>
      <c r="L21" s="352">
        <v>0</v>
      </c>
      <c r="M21" s="352">
        <v>0</v>
      </c>
      <c r="N21" s="352">
        <v>0</v>
      </c>
      <c r="O21" s="352">
        <f>'00410'!F11</f>
        <v>17948611.98</v>
      </c>
      <c r="P21" s="358">
        <f t="shared" si="0"/>
        <v>17948611.98</v>
      </c>
    </row>
    <row r="22" spans="1:16" x14ac:dyDescent="0.25">
      <c r="A22" s="353"/>
      <c r="B22" s="353"/>
      <c r="C22" s="354"/>
      <c r="D22" s="355"/>
      <c r="E22" s="355"/>
      <c r="F22" s="355"/>
      <c r="G22" s="355"/>
      <c r="H22" s="355"/>
      <c r="I22" s="355"/>
      <c r="J22" s="355"/>
      <c r="K22" s="355"/>
      <c r="L22" s="355"/>
      <c r="M22" s="355"/>
      <c r="N22" s="355"/>
      <c r="O22" s="355"/>
      <c r="P22" s="349">
        <f t="shared" si="0"/>
        <v>0</v>
      </c>
    </row>
    <row r="23" spans="1:16" ht="16.5" thickBot="1" x14ac:dyDescent="0.3">
      <c r="A23" s="654" t="s">
        <v>56</v>
      </c>
      <c r="B23" s="655"/>
      <c r="C23" s="356"/>
      <c r="D23" s="357">
        <f>SUM(D7:D22)</f>
        <v>16523787.350000001</v>
      </c>
      <c r="E23" s="357">
        <f t="shared" ref="E23:P23" si="1">SUM(E7:E22)</f>
        <v>122710</v>
      </c>
      <c r="F23" s="357">
        <f t="shared" si="1"/>
        <v>11687427.720000001</v>
      </c>
      <c r="G23" s="357">
        <f t="shared" si="1"/>
        <v>841990</v>
      </c>
      <c r="H23" s="357">
        <f t="shared" si="1"/>
        <v>0</v>
      </c>
      <c r="I23" s="357">
        <f t="shared" si="1"/>
        <v>2005166.26</v>
      </c>
      <c r="J23" s="357">
        <f t="shared" si="1"/>
        <v>202080</v>
      </c>
      <c r="K23" s="357">
        <f t="shared" si="1"/>
        <v>506225</v>
      </c>
      <c r="L23" s="357">
        <f t="shared" si="1"/>
        <v>29660000</v>
      </c>
      <c r="M23" s="357">
        <f t="shared" si="1"/>
        <v>67873</v>
      </c>
      <c r="N23" s="357">
        <f t="shared" si="1"/>
        <v>0</v>
      </c>
      <c r="O23" s="357">
        <f t="shared" si="1"/>
        <v>17948611.98</v>
      </c>
      <c r="P23" s="357">
        <f t="shared" si="1"/>
        <v>79565871.310000002</v>
      </c>
    </row>
    <row r="24" spans="1:16" ht="16.5" thickTop="1" x14ac:dyDescent="0.25"/>
    <row r="25" spans="1:16" x14ac:dyDescent="0.25">
      <c r="A25" s="158" t="s">
        <v>103</v>
      </c>
    </row>
  </sheetData>
  <mergeCells count="8">
    <mergeCell ref="A1:P1"/>
    <mergeCell ref="A2:P2"/>
    <mergeCell ref="A3:P3"/>
    <mergeCell ref="A23:B23"/>
    <mergeCell ref="D4:P4"/>
    <mergeCell ref="A4:A5"/>
    <mergeCell ref="B4:B5"/>
    <mergeCell ref="C4:C5"/>
  </mergeCells>
  <pageMargins left="0.11811023622047245" right="0" top="0.35433070866141736" bottom="0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opLeftCell="A4" workbookViewId="0">
      <selection activeCell="O13" sqref="O13:O14"/>
    </sheetView>
  </sheetViews>
  <sheetFormatPr defaultRowHeight="15.75" x14ac:dyDescent="0.25"/>
  <cols>
    <col min="1" max="1" width="7.25" style="158" customWidth="1"/>
    <col min="2" max="2" width="11.875" style="158" customWidth="1"/>
    <col min="3" max="11" width="8.375" style="170" customWidth="1"/>
    <col min="12" max="12" width="7.375" style="170" customWidth="1"/>
    <col min="13" max="13" width="7.75" style="170" customWidth="1"/>
    <col min="14" max="14" width="7.5" style="170" customWidth="1"/>
    <col min="15" max="15" width="8.375" style="170" customWidth="1"/>
    <col min="16" max="16384" width="9" style="158"/>
  </cols>
  <sheetData>
    <row r="1" spans="1:15" x14ac:dyDescent="0.25">
      <c r="A1" s="653" t="str">
        <f>งบแสดงฐานะ!A1</f>
        <v>เทศบาลตำบลนาดอกคำ อำเภอนาด้วง  จังหวัดเลย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</row>
    <row r="2" spans="1:15" x14ac:dyDescent="0.25">
      <c r="A2" s="653" t="s">
        <v>169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  <c r="O2" s="653"/>
    </row>
    <row r="3" spans="1:15" x14ac:dyDescent="0.25">
      <c r="A3" s="653" t="s">
        <v>430</v>
      </c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  <c r="M3" s="653"/>
      <c r="N3" s="653"/>
      <c r="O3" s="653"/>
    </row>
    <row r="4" spans="1:15" x14ac:dyDescent="0.25">
      <c r="A4" s="663" t="s">
        <v>104</v>
      </c>
      <c r="B4" s="663" t="s">
        <v>78</v>
      </c>
      <c r="C4" s="664" t="s">
        <v>76</v>
      </c>
      <c r="D4" s="665"/>
      <c r="E4" s="665"/>
      <c r="F4" s="665"/>
      <c r="G4" s="665"/>
      <c r="H4" s="665"/>
      <c r="I4" s="665"/>
      <c r="J4" s="665"/>
      <c r="K4" s="665"/>
      <c r="L4" s="665"/>
      <c r="M4" s="665"/>
      <c r="N4" s="665"/>
      <c r="O4" s="666"/>
    </row>
    <row r="5" spans="1:15" ht="69.75" customHeight="1" x14ac:dyDescent="0.25">
      <c r="A5" s="663"/>
      <c r="B5" s="663"/>
      <c r="C5" s="172" t="s">
        <v>158</v>
      </c>
      <c r="D5" s="173" t="s">
        <v>159</v>
      </c>
      <c r="E5" s="172" t="s">
        <v>160</v>
      </c>
      <c r="F5" s="172" t="s">
        <v>161</v>
      </c>
      <c r="G5" s="173" t="s">
        <v>162</v>
      </c>
      <c r="H5" s="173" t="s">
        <v>163</v>
      </c>
      <c r="I5" s="173" t="s">
        <v>164</v>
      </c>
      <c r="J5" s="173" t="s">
        <v>165</v>
      </c>
      <c r="K5" s="173" t="s">
        <v>168</v>
      </c>
      <c r="L5" s="172" t="s">
        <v>166</v>
      </c>
      <c r="M5" s="172" t="s">
        <v>167</v>
      </c>
      <c r="N5" s="172" t="s">
        <v>106</v>
      </c>
      <c r="O5" s="172" t="s">
        <v>56</v>
      </c>
    </row>
    <row r="6" spans="1:15" x14ac:dyDescent="0.25">
      <c r="A6" s="160" t="s">
        <v>157</v>
      </c>
      <c r="B6" s="161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1:15" x14ac:dyDescent="0.25">
      <c r="A7" s="163" t="s">
        <v>109</v>
      </c>
      <c r="B7" s="163" t="s">
        <v>195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>
        <f>SUM(C7:N7)</f>
        <v>0</v>
      </c>
    </row>
    <row r="8" spans="1:15" x14ac:dyDescent="0.25">
      <c r="A8" s="165"/>
      <c r="B8" s="165" t="s">
        <v>196</v>
      </c>
      <c r="C8" s="166">
        <v>0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4">
        <f t="shared" ref="O8:O17" si="0">SUM(C8:N8)</f>
        <v>0</v>
      </c>
    </row>
    <row r="9" spans="1:15" x14ac:dyDescent="0.25">
      <c r="A9" s="165" t="s">
        <v>110</v>
      </c>
      <c r="B9" s="165" t="s">
        <v>111</v>
      </c>
      <c r="C9" s="166">
        <v>20000</v>
      </c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4">
        <f t="shared" si="0"/>
        <v>20000</v>
      </c>
    </row>
    <row r="10" spans="1:15" x14ac:dyDescent="0.25">
      <c r="A10" s="165"/>
      <c r="B10" s="165" t="s">
        <v>112</v>
      </c>
      <c r="C10" s="166">
        <v>10000</v>
      </c>
      <c r="D10" s="166"/>
      <c r="E10" s="166">
        <v>47760</v>
      </c>
      <c r="F10" s="166"/>
      <c r="G10" s="166"/>
      <c r="H10" s="166"/>
      <c r="I10" s="166"/>
      <c r="J10" s="166"/>
      <c r="K10" s="166">
        <v>36300</v>
      </c>
      <c r="L10" s="166"/>
      <c r="M10" s="166"/>
      <c r="N10" s="166"/>
      <c r="O10" s="164">
        <f t="shared" si="0"/>
        <v>94060</v>
      </c>
    </row>
    <row r="11" spans="1:15" x14ac:dyDescent="0.25">
      <c r="A11" s="165"/>
      <c r="B11" s="165" t="s">
        <v>113</v>
      </c>
      <c r="C11" s="166"/>
      <c r="D11" s="166"/>
      <c r="E11" s="166"/>
      <c r="F11" s="166"/>
      <c r="G11" s="166"/>
      <c r="H11" s="166"/>
      <c r="I11" s="166"/>
      <c r="J11" s="166"/>
      <c r="K11" s="166">
        <v>19700</v>
      </c>
      <c r="L11" s="166"/>
      <c r="M11" s="166"/>
      <c r="N11" s="166"/>
      <c r="O11" s="164">
        <f t="shared" si="0"/>
        <v>19700</v>
      </c>
    </row>
    <row r="12" spans="1:15" x14ac:dyDescent="0.25">
      <c r="A12" s="165"/>
      <c r="B12" s="165" t="s">
        <v>114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4">
        <f t="shared" si="0"/>
        <v>0</v>
      </c>
    </row>
    <row r="13" spans="1:15" x14ac:dyDescent="0.25">
      <c r="A13" s="165" t="s">
        <v>115</v>
      </c>
      <c r="B13" s="165" t="s">
        <v>116</v>
      </c>
      <c r="C13" s="166">
        <v>300000</v>
      </c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4">
        <f t="shared" si="0"/>
        <v>300000</v>
      </c>
    </row>
    <row r="14" spans="1:15" x14ac:dyDescent="0.25">
      <c r="A14" s="165"/>
      <c r="B14" s="165" t="s">
        <v>117</v>
      </c>
      <c r="C14" s="166"/>
      <c r="D14" s="166"/>
      <c r="E14" s="166"/>
      <c r="F14" s="166"/>
      <c r="G14" s="166"/>
      <c r="H14" s="166"/>
      <c r="I14" s="166"/>
      <c r="J14" s="166"/>
      <c r="K14" s="166">
        <v>2468700</v>
      </c>
      <c r="L14" s="166"/>
      <c r="M14" s="166"/>
      <c r="N14" s="166"/>
      <c r="O14" s="164">
        <f t="shared" si="0"/>
        <v>2468700</v>
      </c>
    </row>
    <row r="15" spans="1:15" x14ac:dyDescent="0.25">
      <c r="A15" s="165" t="s">
        <v>118</v>
      </c>
      <c r="B15" s="165" t="s">
        <v>119</v>
      </c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4">
        <f t="shared" si="0"/>
        <v>0</v>
      </c>
    </row>
    <row r="16" spans="1:15" x14ac:dyDescent="0.25">
      <c r="A16" s="165" t="s">
        <v>120</v>
      </c>
      <c r="B16" s="165" t="s">
        <v>121</v>
      </c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4">
        <f t="shared" si="0"/>
        <v>0</v>
      </c>
    </row>
    <row r="17" spans="1:15" x14ac:dyDescent="0.25">
      <c r="A17" s="165" t="s">
        <v>106</v>
      </c>
      <c r="B17" s="165" t="s">
        <v>106</v>
      </c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4">
        <f t="shared" si="0"/>
        <v>0</v>
      </c>
    </row>
    <row r="18" spans="1:15" x14ac:dyDescent="0.25">
      <c r="A18" s="167"/>
      <c r="B18" s="167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</row>
    <row r="19" spans="1:15" ht="16.5" thickBot="1" x14ac:dyDescent="0.3">
      <c r="A19" s="661" t="s">
        <v>56</v>
      </c>
      <c r="B19" s="662"/>
      <c r="C19" s="169">
        <f>SUM(C7:C17)</f>
        <v>330000</v>
      </c>
      <c r="D19" s="169">
        <f t="shared" ref="D19:O19" si="1">SUM(D7:D17)</f>
        <v>0</v>
      </c>
      <c r="E19" s="169">
        <f t="shared" si="1"/>
        <v>47760</v>
      </c>
      <c r="F19" s="169">
        <f t="shared" si="1"/>
        <v>0</v>
      </c>
      <c r="G19" s="169">
        <f t="shared" si="1"/>
        <v>0</v>
      </c>
      <c r="H19" s="169">
        <f t="shared" si="1"/>
        <v>0</v>
      </c>
      <c r="I19" s="169">
        <f t="shared" si="1"/>
        <v>0</v>
      </c>
      <c r="J19" s="169">
        <f t="shared" si="1"/>
        <v>0</v>
      </c>
      <c r="K19" s="169">
        <f t="shared" si="1"/>
        <v>2524700</v>
      </c>
      <c r="L19" s="169">
        <f t="shared" si="1"/>
        <v>0</v>
      </c>
      <c r="M19" s="169">
        <f t="shared" si="1"/>
        <v>0</v>
      </c>
      <c r="N19" s="169">
        <f t="shared" si="1"/>
        <v>0</v>
      </c>
      <c r="O19" s="169">
        <f t="shared" si="1"/>
        <v>2902460</v>
      </c>
    </row>
    <row r="20" spans="1:15" ht="16.5" thickTop="1" x14ac:dyDescent="0.25"/>
  </sheetData>
  <mergeCells count="7">
    <mergeCell ref="A1:O1"/>
    <mergeCell ref="A2:O2"/>
    <mergeCell ref="A3:O3"/>
    <mergeCell ref="A19:B19"/>
    <mergeCell ref="A4:A5"/>
    <mergeCell ref="B4:B5"/>
    <mergeCell ref="C4:O4"/>
  </mergeCells>
  <pageMargins left="0.78740157480314965" right="0.39370078740157483" top="0.78740157480314965" bottom="0.47244094488188981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opLeftCell="A25" workbookViewId="0">
      <selection activeCell="H11" sqref="H11"/>
    </sheetView>
  </sheetViews>
  <sheetFormatPr defaultRowHeight="15.75" x14ac:dyDescent="0.25"/>
  <cols>
    <col min="1" max="1" width="8.25" style="158" customWidth="1"/>
    <col min="2" max="2" width="12.75" style="158" customWidth="1"/>
    <col min="3" max="15" width="8.125" style="170" customWidth="1"/>
    <col min="16" max="16384" width="9" style="158"/>
  </cols>
  <sheetData>
    <row r="1" spans="1:15" x14ac:dyDescent="0.25">
      <c r="A1" s="653" t="str">
        <f>งบแสดงฐานะ!A1</f>
        <v>เทศบาลตำบลนาดอกคำ อำเภอนาด้วง  จังหวัดเลย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</row>
    <row r="2" spans="1:15" x14ac:dyDescent="0.25">
      <c r="A2" s="653" t="s">
        <v>215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  <c r="O2" s="653"/>
    </row>
    <row r="3" spans="1:15" x14ac:dyDescent="0.25">
      <c r="A3" s="653" t="s">
        <v>430</v>
      </c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  <c r="M3" s="653"/>
      <c r="N3" s="653"/>
      <c r="O3" s="653"/>
    </row>
    <row r="4" spans="1:15" x14ac:dyDescent="0.25">
      <c r="A4" s="669" t="s">
        <v>104</v>
      </c>
      <c r="B4" s="669" t="s">
        <v>78</v>
      </c>
      <c r="C4" s="656" t="s">
        <v>76</v>
      </c>
      <c r="D4" s="657"/>
      <c r="E4" s="657"/>
      <c r="F4" s="657"/>
      <c r="G4" s="657"/>
      <c r="H4" s="657"/>
      <c r="I4" s="657"/>
      <c r="J4" s="657"/>
      <c r="K4" s="657"/>
      <c r="L4" s="657"/>
      <c r="M4" s="657"/>
      <c r="N4" s="657"/>
      <c r="O4" s="658"/>
    </row>
    <row r="5" spans="1:15" ht="75" customHeight="1" x14ac:dyDescent="0.25">
      <c r="A5" s="669"/>
      <c r="B5" s="669"/>
      <c r="C5" s="150" t="s">
        <v>158</v>
      </c>
      <c r="D5" s="150" t="s">
        <v>159</v>
      </c>
      <c r="E5" s="150" t="s">
        <v>160</v>
      </c>
      <c r="F5" s="150" t="s">
        <v>161</v>
      </c>
      <c r="G5" s="150" t="s">
        <v>162</v>
      </c>
      <c r="H5" s="150" t="s">
        <v>163</v>
      </c>
      <c r="I5" s="150" t="s">
        <v>164</v>
      </c>
      <c r="J5" s="150" t="s">
        <v>165</v>
      </c>
      <c r="K5" s="150" t="s">
        <v>168</v>
      </c>
      <c r="L5" s="150" t="s">
        <v>166</v>
      </c>
      <c r="M5" s="150" t="s">
        <v>167</v>
      </c>
      <c r="N5" s="150" t="s">
        <v>106</v>
      </c>
      <c r="O5" s="150" t="s">
        <v>56</v>
      </c>
    </row>
    <row r="6" spans="1:15" x14ac:dyDescent="0.25">
      <c r="A6" s="160" t="s">
        <v>157</v>
      </c>
      <c r="B6" s="161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1:15" x14ac:dyDescent="0.25">
      <c r="A7" s="163" t="s">
        <v>109</v>
      </c>
      <c r="B7" s="163" t="s">
        <v>195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>
        <f>SUM(C7:N7)</f>
        <v>0</v>
      </c>
    </row>
    <row r="8" spans="1:15" x14ac:dyDescent="0.25">
      <c r="A8" s="165"/>
      <c r="B8" s="165" t="s">
        <v>196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4">
        <f t="shared" ref="O8:O17" si="0">SUM(C8:N8)</f>
        <v>0</v>
      </c>
    </row>
    <row r="9" spans="1:15" x14ac:dyDescent="0.25">
      <c r="A9" s="165" t="s">
        <v>110</v>
      </c>
      <c r="B9" s="165" t="s">
        <v>111</v>
      </c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4">
        <f t="shared" si="0"/>
        <v>0</v>
      </c>
    </row>
    <row r="10" spans="1:15" x14ac:dyDescent="0.25">
      <c r="A10" s="165"/>
      <c r="B10" s="165" t="s">
        <v>112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4">
        <f t="shared" si="0"/>
        <v>0</v>
      </c>
    </row>
    <row r="11" spans="1:15" x14ac:dyDescent="0.25">
      <c r="A11" s="165"/>
      <c r="B11" s="165" t="s">
        <v>113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4">
        <f t="shared" si="0"/>
        <v>0</v>
      </c>
    </row>
    <row r="12" spans="1:15" x14ac:dyDescent="0.25">
      <c r="A12" s="165"/>
      <c r="B12" s="165" t="s">
        <v>114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4">
        <f t="shared" si="0"/>
        <v>0</v>
      </c>
    </row>
    <row r="13" spans="1:15" x14ac:dyDescent="0.25">
      <c r="A13" s="165" t="s">
        <v>115</v>
      </c>
      <c r="B13" s="165" t="s">
        <v>116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4">
        <f t="shared" si="0"/>
        <v>0</v>
      </c>
    </row>
    <row r="14" spans="1:15" x14ac:dyDescent="0.25">
      <c r="A14" s="165"/>
      <c r="B14" s="165" t="s">
        <v>117</v>
      </c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4">
        <f t="shared" si="0"/>
        <v>0</v>
      </c>
    </row>
    <row r="15" spans="1:15" x14ac:dyDescent="0.25">
      <c r="A15" s="165" t="s">
        <v>118</v>
      </c>
      <c r="B15" s="165" t="s">
        <v>119</v>
      </c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4">
        <f t="shared" si="0"/>
        <v>0</v>
      </c>
    </row>
    <row r="16" spans="1:15" x14ac:dyDescent="0.25">
      <c r="A16" s="165" t="s">
        <v>120</v>
      </c>
      <c r="B16" s="165" t="s">
        <v>121</v>
      </c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4">
        <f t="shared" si="0"/>
        <v>0</v>
      </c>
    </row>
    <row r="17" spans="1:15" x14ac:dyDescent="0.25">
      <c r="A17" s="165" t="s">
        <v>106</v>
      </c>
      <c r="B17" s="165" t="s">
        <v>106</v>
      </c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4">
        <f t="shared" si="0"/>
        <v>0</v>
      </c>
    </row>
    <row r="18" spans="1:15" x14ac:dyDescent="0.25">
      <c r="A18" s="167"/>
      <c r="B18" s="167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</row>
    <row r="19" spans="1:15" ht="16.5" thickBot="1" x14ac:dyDescent="0.3">
      <c r="A19" s="667" t="s">
        <v>56</v>
      </c>
      <c r="B19" s="668"/>
      <c r="C19" s="171">
        <f>SUM(C7:C17)</f>
        <v>0</v>
      </c>
      <c r="D19" s="171">
        <f t="shared" ref="D19:O19" si="1">SUM(D7:D17)</f>
        <v>0</v>
      </c>
      <c r="E19" s="171">
        <f t="shared" si="1"/>
        <v>0</v>
      </c>
      <c r="F19" s="171">
        <f t="shared" si="1"/>
        <v>0</v>
      </c>
      <c r="G19" s="171">
        <f t="shared" si="1"/>
        <v>0</v>
      </c>
      <c r="H19" s="171">
        <f t="shared" si="1"/>
        <v>0</v>
      </c>
      <c r="I19" s="171">
        <f t="shared" si="1"/>
        <v>0</v>
      </c>
      <c r="J19" s="171">
        <f t="shared" si="1"/>
        <v>0</v>
      </c>
      <c r="K19" s="171">
        <f t="shared" si="1"/>
        <v>0</v>
      </c>
      <c r="L19" s="171">
        <f t="shared" si="1"/>
        <v>0</v>
      </c>
      <c r="M19" s="171">
        <f t="shared" si="1"/>
        <v>0</v>
      </c>
      <c r="N19" s="171">
        <f t="shared" si="1"/>
        <v>0</v>
      </c>
      <c r="O19" s="171">
        <f t="shared" si="1"/>
        <v>0</v>
      </c>
    </row>
    <row r="20" spans="1:15" ht="16.5" thickTop="1" x14ac:dyDescent="0.25"/>
  </sheetData>
  <mergeCells count="7">
    <mergeCell ref="A19:B19"/>
    <mergeCell ref="A1:O1"/>
    <mergeCell ref="A2:O2"/>
    <mergeCell ref="A3:O3"/>
    <mergeCell ref="A4:A5"/>
    <mergeCell ref="B4:B5"/>
    <mergeCell ref="C4:O4"/>
  </mergeCells>
  <pageMargins left="0.23622047244094491" right="0" top="0.47244094488188981" bottom="0.51181102362204722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opLeftCell="A16" workbookViewId="0">
      <selection activeCell="C10" sqref="C10"/>
    </sheetView>
  </sheetViews>
  <sheetFormatPr defaultRowHeight="15.75" x14ac:dyDescent="0.25"/>
  <cols>
    <col min="1" max="1" width="9.125" style="158" customWidth="1"/>
    <col min="2" max="2" width="13.375" style="158" customWidth="1"/>
    <col min="3" max="15" width="8" style="170" customWidth="1"/>
    <col min="16" max="16384" width="9" style="158"/>
  </cols>
  <sheetData>
    <row r="1" spans="1:15" x14ac:dyDescent="0.25">
      <c r="A1" s="653" t="str">
        <f>งบแสดงฐานะ!A1</f>
        <v>เทศบาลตำบลนาดอกคำ อำเภอนาด้วง  จังหวัดเลย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</row>
    <row r="2" spans="1:15" x14ac:dyDescent="0.25">
      <c r="A2" s="653" t="s">
        <v>216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  <c r="O2" s="653"/>
    </row>
    <row r="3" spans="1:15" x14ac:dyDescent="0.25">
      <c r="A3" s="653" t="s">
        <v>430</v>
      </c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  <c r="M3" s="653"/>
      <c r="N3" s="653"/>
      <c r="O3" s="653"/>
    </row>
    <row r="4" spans="1:15" x14ac:dyDescent="0.25">
      <c r="A4" s="669" t="s">
        <v>104</v>
      </c>
      <c r="B4" s="669" t="s">
        <v>78</v>
      </c>
      <c r="C4" s="656" t="s">
        <v>76</v>
      </c>
      <c r="D4" s="657"/>
      <c r="E4" s="657"/>
      <c r="F4" s="657"/>
      <c r="G4" s="657"/>
      <c r="H4" s="657"/>
      <c r="I4" s="657"/>
      <c r="J4" s="657"/>
      <c r="K4" s="657"/>
      <c r="L4" s="657"/>
      <c r="M4" s="657"/>
      <c r="N4" s="657"/>
      <c r="O4" s="658"/>
    </row>
    <row r="5" spans="1:15" ht="84.75" customHeight="1" x14ac:dyDescent="0.25">
      <c r="A5" s="669"/>
      <c r="B5" s="669"/>
      <c r="C5" s="150" t="s">
        <v>158</v>
      </c>
      <c r="D5" s="150" t="s">
        <v>159</v>
      </c>
      <c r="E5" s="150" t="s">
        <v>160</v>
      </c>
      <c r="F5" s="150" t="s">
        <v>161</v>
      </c>
      <c r="G5" s="150" t="s">
        <v>162</v>
      </c>
      <c r="H5" s="150" t="s">
        <v>163</v>
      </c>
      <c r="I5" s="150" t="s">
        <v>164</v>
      </c>
      <c r="J5" s="150" t="s">
        <v>165</v>
      </c>
      <c r="K5" s="150" t="s">
        <v>168</v>
      </c>
      <c r="L5" s="150" t="s">
        <v>166</v>
      </c>
      <c r="M5" s="150" t="s">
        <v>167</v>
      </c>
      <c r="N5" s="150" t="s">
        <v>106</v>
      </c>
      <c r="O5" s="150" t="s">
        <v>56</v>
      </c>
    </row>
    <row r="6" spans="1:15" x14ac:dyDescent="0.25">
      <c r="A6" s="160" t="s">
        <v>157</v>
      </c>
      <c r="B6" s="161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1:15" x14ac:dyDescent="0.25">
      <c r="A7" s="163" t="s">
        <v>109</v>
      </c>
      <c r="B7" s="163" t="s">
        <v>195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>
        <f>SUM(C7:N7)</f>
        <v>0</v>
      </c>
    </row>
    <row r="8" spans="1:15" x14ac:dyDescent="0.25">
      <c r="A8" s="165"/>
      <c r="B8" s="165" t="s">
        <v>196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4">
        <f t="shared" ref="O8:O17" si="0">SUM(C8:N8)</f>
        <v>0</v>
      </c>
    </row>
    <row r="9" spans="1:15" x14ac:dyDescent="0.25">
      <c r="A9" s="165" t="s">
        <v>110</v>
      </c>
      <c r="B9" s="165" t="s">
        <v>111</v>
      </c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4">
        <f t="shared" si="0"/>
        <v>0</v>
      </c>
    </row>
    <row r="10" spans="1:15" x14ac:dyDescent="0.25">
      <c r="A10" s="165"/>
      <c r="B10" s="165" t="s">
        <v>112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4">
        <f t="shared" si="0"/>
        <v>0</v>
      </c>
    </row>
    <row r="11" spans="1:15" x14ac:dyDescent="0.25">
      <c r="A11" s="165"/>
      <c r="B11" s="165" t="s">
        <v>113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4">
        <f t="shared" si="0"/>
        <v>0</v>
      </c>
    </row>
    <row r="12" spans="1:15" x14ac:dyDescent="0.25">
      <c r="A12" s="165"/>
      <c r="B12" s="165" t="s">
        <v>114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4">
        <f t="shared" si="0"/>
        <v>0</v>
      </c>
    </row>
    <row r="13" spans="1:15" x14ac:dyDescent="0.25">
      <c r="A13" s="165" t="s">
        <v>115</v>
      </c>
      <c r="B13" s="165" t="s">
        <v>116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4">
        <f t="shared" si="0"/>
        <v>0</v>
      </c>
    </row>
    <row r="14" spans="1:15" x14ac:dyDescent="0.25">
      <c r="A14" s="165"/>
      <c r="B14" s="165" t="s">
        <v>117</v>
      </c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4">
        <f t="shared" si="0"/>
        <v>0</v>
      </c>
    </row>
    <row r="15" spans="1:15" x14ac:dyDescent="0.25">
      <c r="A15" s="165" t="s">
        <v>118</v>
      </c>
      <c r="B15" s="165" t="s">
        <v>119</v>
      </c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4">
        <f t="shared" si="0"/>
        <v>0</v>
      </c>
    </row>
    <row r="16" spans="1:15" x14ac:dyDescent="0.25">
      <c r="A16" s="165" t="s">
        <v>120</v>
      </c>
      <c r="B16" s="165" t="s">
        <v>121</v>
      </c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4">
        <f t="shared" si="0"/>
        <v>0</v>
      </c>
    </row>
    <row r="17" spans="1:15" x14ac:dyDescent="0.25">
      <c r="A17" s="165" t="s">
        <v>106</v>
      </c>
      <c r="B17" s="165" t="s">
        <v>106</v>
      </c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4">
        <f t="shared" si="0"/>
        <v>0</v>
      </c>
    </row>
    <row r="18" spans="1:15" x14ac:dyDescent="0.25">
      <c r="A18" s="167"/>
      <c r="B18" s="167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</row>
    <row r="19" spans="1:15" ht="16.5" thickBot="1" x14ac:dyDescent="0.3">
      <c r="A19" s="661" t="s">
        <v>56</v>
      </c>
      <c r="B19" s="662"/>
      <c r="C19" s="169">
        <f>SUM(C7:C17)</f>
        <v>0</v>
      </c>
      <c r="D19" s="169">
        <f t="shared" ref="D19:O19" si="1">SUM(D7:D17)</f>
        <v>0</v>
      </c>
      <c r="E19" s="169">
        <f t="shared" si="1"/>
        <v>0</v>
      </c>
      <c r="F19" s="169">
        <f t="shared" si="1"/>
        <v>0</v>
      </c>
      <c r="G19" s="169">
        <f t="shared" si="1"/>
        <v>0</v>
      </c>
      <c r="H19" s="169">
        <f t="shared" si="1"/>
        <v>0</v>
      </c>
      <c r="I19" s="169">
        <f t="shared" si="1"/>
        <v>0</v>
      </c>
      <c r="J19" s="169">
        <f t="shared" si="1"/>
        <v>0</v>
      </c>
      <c r="K19" s="169">
        <f t="shared" si="1"/>
        <v>0</v>
      </c>
      <c r="L19" s="169">
        <f t="shared" si="1"/>
        <v>0</v>
      </c>
      <c r="M19" s="169">
        <f t="shared" si="1"/>
        <v>0</v>
      </c>
      <c r="N19" s="169">
        <f t="shared" si="1"/>
        <v>0</v>
      </c>
      <c r="O19" s="169">
        <f t="shared" si="1"/>
        <v>0</v>
      </c>
    </row>
    <row r="20" spans="1:15" ht="16.5" thickTop="1" x14ac:dyDescent="0.25"/>
  </sheetData>
  <mergeCells count="7">
    <mergeCell ref="A19:B19"/>
    <mergeCell ref="A1:O1"/>
    <mergeCell ref="A2:O2"/>
    <mergeCell ref="A3:O3"/>
    <mergeCell ref="A4:A5"/>
    <mergeCell ref="B4:B5"/>
    <mergeCell ref="C4:O4"/>
  </mergeCells>
  <pageMargins left="0.42" right="0.35" top="0.52" bottom="0.44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opLeftCell="A19" zoomScale="130" zoomScaleNormal="130" workbookViewId="0">
      <selection activeCell="G11" sqref="G11"/>
    </sheetView>
  </sheetViews>
  <sheetFormatPr defaultRowHeight="15" customHeight="1" x14ac:dyDescent="0.25"/>
  <cols>
    <col min="1" max="1" width="16.75" style="158" customWidth="1"/>
    <col min="2" max="3" width="7.375" style="170" customWidth="1"/>
    <col min="4" max="4" width="7.375" style="170" hidden="1" customWidth="1"/>
    <col min="5" max="10" width="7.375" style="170" customWidth="1"/>
    <col min="11" max="11" width="7.375" style="170" hidden="1" customWidth="1"/>
    <col min="12" max="16" width="7.375" style="170" customWidth="1"/>
    <col min="17" max="17" width="7.375" style="170" hidden="1" customWidth="1"/>
    <col min="18" max="18" width="7.375" style="170" customWidth="1"/>
    <col min="19" max="16384" width="9" style="158"/>
  </cols>
  <sheetData>
    <row r="1" spans="1:18" ht="15" customHeight="1" x14ac:dyDescent="0.25">
      <c r="A1" s="653" t="str">
        <f>งบแสดงฐานะ!A1</f>
        <v>เทศบาลตำบลนาดอกคำ อำเภอนาด้วง  จังหวัดเลย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  <c r="Q1" s="653"/>
      <c r="R1" s="653"/>
    </row>
    <row r="2" spans="1:18" ht="15" customHeight="1" x14ac:dyDescent="0.25">
      <c r="A2" s="653" t="s">
        <v>170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  <c r="O2" s="653"/>
      <c r="P2" s="653"/>
      <c r="Q2" s="653"/>
      <c r="R2" s="653"/>
    </row>
    <row r="3" spans="1:18" ht="15" customHeight="1" x14ac:dyDescent="0.25">
      <c r="A3" s="653" t="s">
        <v>430</v>
      </c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  <c r="M3" s="653"/>
      <c r="N3" s="653"/>
      <c r="O3" s="653"/>
      <c r="P3" s="653"/>
      <c r="Q3" s="653"/>
      <c r="R3" s="653"/>
    </row>
    <row r="4" spans="1:18" s="177" customFormat="1" ht="52.5" customHeight="1" x14ac:dyDescent="0.25">
      <c r="A4" s="175" t="s">
        <v>171</v>
      </c>
      <c r="B4" s="176" t="s">
        <v>105</v>
      </c>
      <c r="C4" s="176" t="s">
        <v>184</v>
      </c>
      <c r="D4" s="176" t="s">
        <v>208</v>
      </c>
      <c r="E4" s="176" t="s">
        <v>211</v>
      </c>
      <c r="F4" s="176" t="s">
        <v>56</v>
      </c>
      <c r="G4" s="176" t="s">
        <v>158</v>
      </c>
      <c r="H4" s="176" t="s">
        <v>159</v>
      </c>
      <c r="I4" s="176" t="s">
        <v>160</v>
      </c>
      <c r="J4" s="176" t="s">
        <v>161</v>
      </c>
      <c r="K4" s="176" t="s">
        <v>162</v>
      </c>
      <c r="L4" s="176" t="s">
        <v>163</v>
      </c>
      <c r="M4" s="176" t="s">
        <v>164</v>
      </c>
      <c r="N4" s="176" t="s">
        <v>165</v>
      </c>
      <c r="O4" s="176" t="s">
        <v>168</v>
      </c>
      <c r="P4" s="176" t="s">
        <v>166</v>
      </c>
      <c r="Q4" s="176" t="s">
        <v>167</v>
      </c>
      <c r="R4" s="176" t="s">
        <v>106</v>
      </c>
    </row>
    <row r="5" spans="1:18" s="180" customFormat="1" ht="15" customHeight="1" x14ac:dyDescent="0.25">
      <c r="A5" s="178" t="s">
        <v>157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</row>
    <row r="6" spans="1:18" s="180" customFormat="1" ht="15" customHeight="1" x14ac:dyDescent="0.25">
      <c r="A6" s="181" t="s">
        <v>106</v>
      </c>
      <c r="B6" s="192">
        <v>18084256</v>
      </c>
      <c r="C6" s="192">
        <f>SUM(G6:R6)</f>
        <v>17948611.98</v>
      </c>
      <c r="D6" s="192"/>
      <c r="E6" s="192"/>
      <c r="F6" s="192">
        <f>SUM(C6:E6)</f>
        <v>17948611.98</v>
      </c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82">
        <f>จ่ายจากรายรับแผนรวม!O21</f>
        <v>17948611.98</v>
      </c>
    </row>
    <row r="7" spans="1:18" s="180" customFormat="1" ht="15" customHeight="1" x14ac:dyDescent="0.25">
      <c r="A7" s="181" t="s">
        <v>195</v>
      </c>
      <c r="B7" s="192">
        <v>2544640</v>
      </c>
      <c r="C7" s="192">
        <f t="shared" ref="C7:C16" si="0">SUM(G7:R7)</f>
        <v>2523152</v>
      </c>
      <c r="D7" s="192"/>
      <c r="E7" s="192"/>
      <c r="F7" s="192">
        <f t="shared" ref="F7:F16" si="1">SUM(C7:E7)</f>
        <v>2523152</v>
      </c>
      <c r="G7" s="194">
        <f>จ่ายจากรายรับแผนรวม!D7</f>
        <v>2523152</v>
      </c>
      <c r="H7" s="194"/>
      <c r="I7" s="194"/>
      <c r="J7" s="193"/>
      <c r="K7" s="193"/>
      <c r="L7" s="193"/>
      <c r="M7" s="193"/>
      <c r="N7" s="193"/>
      <c r="O7" s="193"/>
      <c r="P7" s="193"/>
      <c r="Q7" s="193"/>
      <c r="R7" s="182"/>
    </row>
    <row r="8" spans="1:18" s="180" customFormat="1" ht="15" customHeight="1" x14ac:dyDescent="0.25">
      <c r="A8" s="184" t="s">
        <v>196</v>
      </c>
      <c r="B8" s="195">
        <v>14314034</v>
      </c>
      <c r="C8" s="192">
        <f t="shared" si="0"/>
        <v>13913291</v>
      </c>
      <c r="D8" s="196"/>
      <c r="E8" s="196"/>
      <c r="F8" s="192">
        <f t="shared" si="1"/>
        <v>13913291</v>
      </c>
      <c r="G8" s="194">
        <f>จ่ายจากรายรับแผนรวม!D8</f>
        <v>9286198</v>
      </c>
      <c r="H8" s="194">
        <f>จ่ายจากรายรับแผนรวม!E8</f>
        <v>0</v>
      </c>
      <c r="I8" s="194">
        <f>จ่ายจากรายรับแผนรวม!F8</f>
        <v>4120714</v>
      </c>
      <c r="J8" s="194">
        <f>จ่ายจากรายรับแผนรวม!G8</f>
        <v>0</v>
      </c>
      <c r="K8" s="194">
        <f>จ่ายจากรายรับแผนรวม!H8</f>
        <v>0</v>
      </c>
      <c r="L8" s="194">
        <f>จ่ายจากรายรับแผนรวม!I8</f>
        <v>506379</v>
      </c>
      <c r="M8" s="194">
        <f>จ่ายจากรายรับแผนรวม!J8</f>
        <v>0</v>
      </c>
      <c r="N8" s="194">
        <f>จ่ายจากรายรับแผนรวม!K8</f>
        <v>0</v>
      </c>
      <c r="O8" s="194">
        <f>จ่ายจากรายรับแผนรวม!L8</f>
        <v>0</v>
      </c>
      <c r="P8" s="194">
        <f>จ่ายจากรายรับแผนรวม!M8</f>
        <v>0</v>
      </c>
      <c r="Q8" s="194">
        <f>จ่ายจากรายรับแผนรวม!N8</f>
        <v>0</v>
      </c>
      <c r="R8" s="183"/>
    </row>
    <row r="9" spans="1:18" s="180" customFormat="1" ht="15" customHeight="1" x14ac:dyDescent="0.25">
      <c r="A9" s="184" t="s">
        <v>111</v>
      </c>
      <c r="B9" s="195">
        <v>515700</v>
      </c>
      <c r="C9" s="192">
        <f t="shared" si="0"/>
        <v>368871</v>
      </c>
      <c r="D9" s="196"/>
      <c r="E9" s="196">
        <v>0</v>
      </c>
      <c r="F9" s="192">
        <f t="shared" si="1"/>
        <v>368871</v>
      </c>
      <c r="G9" s="194">
        <v>349971</v>
      </c>
      <c r="H9" s="194">
        <f>จ่ายจากรายรับแผนรวม!E9</f>
        <v>0</v>
      </c>
      <c r="I9" s="194">
        <f>จ่ายจากรายรับแผนรวม!F9</f>
        <v>18900</v>
      </c>
      <c r="J9" s="194">
        <f>จ่ายจากรายรับแผนรวม!G9</f>
        <v>0</v>
      </c>
      <c r="K9" s="194">
        <f>จ่ายจากรายรับแผนรวม!H9</f>
        <v>0</v>
      </c>
      <c r="L9" s="194">
        <f>จ่ายจากรายรับแผนรวม!I9</f>
        <v>0</v>
      </c>
      <c r="M9" s="194">
        <f>จ่ายจากรายรับแผนรวม!J9</f>
        <v>0</v>
      </c>
      <c r="N9" s="194">
        <f>จ่ายจากรายรับแผนรวม!K9</f>
        <v>0</v>
      </c>
      <c r="O9" s="194">
        <f>จ่ายจากรายรับแผนรวม!L9</f>
        <v>0</v>
      </c>
      <c r="P9" s="194">
        <f>จ่ายจากรายรับแผนรวม!M9</f>
        <v>0</v>
      </c>
      <c r="Q9" s="194">
        <f>จ่ายจากรายรับแผนรวม!N9</f>
        <v>0</v>
      </c>
      <c r="R9" s="183"/>
    </row>
    <row r="10" spans="1:18" s="180" customFormat="1" ht="15" customHeight="1" x14ac:dyDescent="0.25">
      <c r="A10" s="184" t="s">
        <v>112</v>
      </c>
      <c r="B10" s="195">
        <v>8791525</v>
      </c>
      <c r="C10" s="192">
        <v>7654801.7999999998</v>
      </c>
      <c r="D10" s="196"/>
      <c r="E10" s="196">
        <v>392880</v>
      </c>
      <c r="F10" s="192">
        <f>SUM(G10:R10)</f>
        <v>8047681.7999999998</v>
      </c>
      <c r="G10" s="194">
        <f>จ่ายจากรายรับแผนรวม!D11</f>
        <v>3032463.8</v>
      </c>
      <c r="H10" s="194">
        <f>จ่ายจากรายรับแผนรวม!E11</f>
        <v>96160</v>
      </c>
      <c r="I10" s="194">
        <f>จ่ายจากรายรับแผนรวม!F11</f>
        <v>2898902</v>
      </c>
      <c r="J10" s="194">
        <v>345990</v>
      </c>
      <c r="K10" s="194">
        <f>จ่ายจากรายรับแผนรวม!H11</f>
        <v>0</v>
      </c>
      <c r="L10" s="194">
        <f>จ่ายจากรายรับแผนรวม!I11</f>
        <v>1032988</v>
      </c>
      <c r="M10" s="194">
        <v>202080</v>
      </c>
      <c r="N10" s="194">
        <f>จ่ายจากรายรับแผนรวม!K11</f>
        <v>371225</v>
      </c>
      <c r="O10" s="194">
        <f>จ่ายจากรายรับแผนรวม!L11</f>
        <v>0</v>
      </c>
      <c r="P10" s="194">
        <f>จ่ายจากรายรับแผนรวม!M11</f>
        <v>67873</v>
      </c>
      <c r="Q10" s="194">
        <f>จ่ายจากรายรับแผนรวม!N11</f>
        <v>0</v>
      </c>
      <c r="R10" s="183"/>
    </row>
    <row r="11" spans="1:18" s="180" customFormat="1" ht="15" customHeight="1" x14ac:dyDescent="0.25">
      <c r="A11" s="184" t="s">
        <v>113</v>
      </c>
      <c r="B11" s="195">
        <v>2887863</v>
      </c>
      <c r="C11" s="192">
        <f t="shared" si="0"/>
        <v>2729682.02</v>
      </c>
      <c r="D11" s="196"/>
      <c r="E11" s="196"/>
      <c r="F11" s="192">
        <f t="shared" si="1"/>
        <v>2729682.02</v>
      </c>
      <c r="G11" s="194">
        <f>จ่ายจากรายรับแผนรวม!D13</f>
        <v>625454.30000000005</v>
      </c>
      <c r="H11" s="194">
        <f>จ่ายจากรายรับแผนรวม!E13</f>
        <v>26550</v>
      </c>
      <c r="I11" s="194">
        <f>จ่ายจากรายรับแผนรวม!F13</f>
        <v>1742391.72</v>
      </c>
      <c r="J11" s="194">
        <f>จ่ายจากรายรับแผนรวม!G13</f>
        <v>156000</v>
      </c>
      <c r="K11" s="194">
        <f>จ่ายจากรายรับแผนรวม!H13</f>
        <v>0</v>
      </c>
      <c r="L11" s="194">
        <f>จ่ายจากรายรับแผนรวม!I13</f>
        <v>179286</v>
      </c>
      <c r="M11" s="194">
        <f>จ่ายจากรายรับแผนรวม!J13</f>
        <v>0</v>
      </c>
      <c r="N11" s="194">
        <f>จ่ายจากรายรับแผนรวม!K13</f>
        <v>0</v>
      </c>
      <c r="O11" s="194">
        <f>จ่ายจากรายรับแผนรวม!L13</f>
        <v>0</v>
      </c>
      <c r="P11" s="194">
        <f>จ่ายจากรายรับแผนรวม!M13</f>
        <v>0</v>
      </c>
      <c r="Q11" s="194">
        <f>จ่ายจากรายรับแผนรวม!N13</f>
        <v>0</v>
      </c>
      <c r="R11" s="183"/>
    </row>
    <row r="12" spans="1:18" s="180" customFormat="1" ht="15" customHeight="1" x14ac:dyDescent="0.25">
      <c r="A12" s="184" t="s">
        <v>114</v>
      </c>
      <c r="B12" s="195">
        <v>635000</v>
      </c>
      <c r="C12" s="192">
        <f t="shared" si="0"/>
        <v>532348.25</v>
      </c>
      <c r="D12" s="196"/>
      <c r="E12" s="196"/>
      <c r="F12" s="192">
        <f t="shared" si="1"/>
        <v>532348.25</v>
      </c>
      <c r="G12" s="194">
        <f>จ่ายจากรายรับแผนรวม!D14</f>
        <v>532348.25</v>
      </c>
      <c r="H12" s="194">
        <f>จ่ายจากรายรับแผนรวม!E14</f>
        <v>0</v>
      </c>
      <c r="I12" s="194">
        <f>จ่ายจากรายรับแผนรวม!F14</f>
        <v>0</v>
      </c>
      <c r="J12" s="194">
        <f>จ่ายจากรายรับแผนรวม!G14</f>
        <v>0</v>
      </c>
      <c r="K12" s="194">
        <f>จ่ายจากรายรับแผนรวม!H14</f>
        <v>0</v>
      </c>
      <c r="L12" s="194">
        <f>จ่ายจากรายรับแผนรวม!I14</f>
        <v>0</v>
      </c>
      <c r="M12" s="194">
        <f>จ่ายจากรายรับแผนรวม!J14</f>
        <v>0</v>
      </c>
      <c r="N12" s="194">
        <f>จ่ายจากรายรับแผนรวม!K14</f>
        <v>0</v>
      </c>
      <c r="O12" s="194">
        <f>จ่ายจากรายรับแผนรวม!L14</f>
        <v>0</v>
      </c>
      <c r="P12" s="194">
        <f>จ่ายจากรายรับแผนรวม!M14</f>
        <v>0</v>
      </c>
      <c r="Q12" s="194">
        <f>จ่ายจากรายรับแผนรวม!N14</f>
        <v>0</v>
      </c>
      <c r="R12" s="183"/>
    </row>
    <row r="13" spans="1:18" s="180" customFormat="1" ht="15" customHeight="1" x14ac:dyDescent="0.25">
      <c r="A13" s="184" t="s">
        <v>206</v>
      </c>
      <c r="B13" s="195">
        <v>360600</v>
      </c>
      <c r="C13" s="192">
        <f t="shared" si="0"/>
        <v>354400</v>
      </c>
      <c r="D13" s="196"/>
      <c r="E13" s="196">
        <v>29500</v>
      </c>
      <c r="F13" s="192">
        <f t="shared" si="1"/>
        <v>383900</v>
      </c>
      <c r="G13" s="194">
        <f>จ่ายจากรายรับแผนรวม!D15</f>
        <v>154200</v>
      </c>
      <c r="H13" s="194">
        <f>จ่ายจากรายรับแผนรวม!E15</f>
        <v>0</v>
      </c>
      <c r="I13" s="194">
        <f>จ่ายจากรายรับแผนรวม!F15</f>
        <v>200200</v>
      </c>
      <c r="J13" s="194">
        <f>จ่ายจากรายรับแผนรวม!G15</f>
        <v>0</v>
      </c>
      <c r="K13" s="194">
        <f>จ่ายจากรายรับแผนรวม!H15</f>
        <v>0</v>
      </c>
      <c r="L13" s="194">
        <f>จ่ายจากรายรับแผนรวม!I15</f>
        <v>0</v>
      </c>
      <c r="M13" s="194">
        <f>จ่ายจากรายรับแผนรวม!J15</f>
        <v>0</v>
      </c>
      <c r="N13" s="194">
        <f>จ่ายจากรายรับแผนรวม!K15</f>
        <v>0</v>
      </c>
      <c r="O13" s="194">
        <f>จ่ายจากรายรับแผนรวม!L15</f>
        <v>0</v>
      </c>
      <c r="P13" s="194">
        <f>จ่ายจากรายรับแผนรวม!M15</f>
        <v>0</v>
      </c>
      <c r="Q13" s="194">
        <f>จ่ายจากรายรับแผนรวม!N15</f>
        <v>0</v>
      </c>
      <c r="R13" s="183"/>
    </row>
    <row r="14" spans="1:18" s="180" customFormat="1" ht="15" customHeight="1" x14ac:dyDescent="0.25">
      <c r="A14" s="184" t="s">
        <v>207</v>
      </c>
      <c r="B14" s="195">
        <v>3310000</v>
      </c>
      <c r="C14" s="192">
        <v>3245333.26</v>
      </c>
      <c r="D14" s="196"/>
      <c r="E14" s="196">
        <v>26820000</v>
      </c>
      <c r="F14" s="192">
        <f>SUM(G14:R14)</f>
        <v>30065333.260000002</v>
      </c>
      <c r="G14" s="194">
        <f>จ่ายจากรายรับแผนรวม!D17</f>
        <v>0</v>
      </c>
      <c r="H14" s="194">
        <f>จ่ายจากรายรับแผนรวม!E17</f>
        <v>0</v>
      </c>
      <c r="I14" s="194">
        <f>จ่ายจากรายรับแผนรวม!F17</f>
        <v>118820</v>
      </c>
      <c r="J14" s="194">
        <f>จ่ายจากรายรับแผนรวม!G17</f>
        <v>0</v>
      </c>
      <c r="K14" s="194">
        <f>จ่ายจากรายรับแผนรวม!H17</f>
        <v>0</v>
      </c>
      <c r="L14" s="194">
        <v>286513.26</v>
      </c>
      <c r="M14" s="194">
        <f>จ่ายจากรายรับแผนรวม!J17</f>
        <v>0</v>
      </c>
      <c r="N14" s="194">
        <f>จ่ายจากรายรับแผนรวม!K17</f>
        <v>0</v>
      </c>
      <c r="O14" s="194">
        <v>29660000</v>
      </c>
      <c r="P14" s="194">
        <f>จ่ายจากรายรับแผนรวม!M17</f>
        <v>0</v>
      </c>
      <c r="Q14" s="194">
        <f>จ่ายจากรายรับแผนรวม!N17</f>
        <v>0</v>
      </c>
      <c r="R14" s="183"/>
    </row>
    <row r="15" spans="1:18" s="180" customFormat="1" ht="15" customHeight="1" x14ac:dyDescent="0.25">
      <c r="A15" s="184" t="s">
        <v>119</v>
      </c>
      <c r="B15" s="195">
        <v>0</v>
      </c>
      <c r="C15" s="192">
        <f t="shared" si="0"/>
        <v>0</v>
      </c>
      <c r="D15" s="196"/>
      <c r="E15" s="196"/>
      <c r="F15" s="192">
        <f t="shared" si="1"/>
        <v>0</v>
      </c>
      <c r="G15" s="194">
        <f>จ่ายจากรายรับแผนรวม!D19</f>
        <v>0</v>
      </c>
      <c r="H15" s="194">
        <f>จ่ายจากรายรับแผนรวม!E19</f>
        <v>0</v>
      </c>
      <c r="I15" s="194">
        <f>จ่ายจากรายรับแผนรวม!F19</f>
        <v>0</v>
      </c>
      <c r="J15" s="194">
        <f>จ่ายจากรายรับแผนรวม!G19</f>
        <v>0</v>
      </c>
      <c r="K15" s="194">
        <f>จ่ายจากรายรับแผนรวม!H19</f>
        <v>0</v>
      </c>
      <c r="L15" s="194">
        <f>จ่ายจากรายรับแผนรวม!I19</f>
        <v>0</v>
      </c>
      <c r="M15" s="194">
        <f>จ่ายจากรายรับแผนรวม!J19</f>
        <v>0</v>
      </c>
      <c r="N15" s="194">
        <f>จ่ายจากรายรับแผนรวม!K19</f>
        <v>0</v>
      </c>
      <c r="O15" s="194">
        <f>จ่ายจากรายรับแผนรวม!L19</f>
        <v>0</v>
      </c>
      <c r="P15" s="194">
        <f>จ่ายจากรายรับแผนรวม!M19</f>
        <v>0</v>
      </c>
      <c r="Q15" s="194">
        <f>จ่ายจากรายรับแผนรวม!N19</f>
        <v>0</v>
      </c>
      <c r="R15" s="183"/>
    </row>
    <row r="16" spans="1:18" s="180" customFormat="1" ht="15" customHeight="1" x14ac:dyDescent="0.25">
      <c r="A16" s="184" t="s">
        <v>121</v>
      </c>
      <c r="B16" s="195">
        <v>3189000</v>
      </c>
      <c r="C16" s="192">
        <f t="shared" si="0"/>
        <v>3053000</v>
      </c>
      <c r="D16" s="196"/>
      <c r="E16" s="196"/>
      <c r="F16" s="192">
        <f t="shared" si="1"/>
        <v>3053000</v>
      </c>
      <c r="G16" s="194">
        <f>จ่ายจากรายรับแผนรวม!D20</f>
        <v>20000</v>
      </c>
      <c r="H16" s="194">
        <f>จ่ายจากรายรับแผนรวม!E20</f>
        <v>0</v>
      </c>
      <c r="I16" s="194">
        <f>จ่ายจากรายรับแผนรวม!F20</f>
        <v>2558000</v>
      </c>
      <c r="J16" s="194">
        <f>จ่ายจากรายรับแผนรวม!G20</f>
        <v>340000</v>
      </c>
      <c r="K16" s="194">
        <f>จ่ายจากรายรับแผนรวม!H20</f>
        <v>0</v>
      </c>
      <c r="L16" s="194">
        <f>จ่ายจากรายรับแผนรวม!I20</f>
        <v>0</v>
      </c>
      <c r="M16" s="194">
        <f>จ่ายจากรายรับแผนรวม!J20</f>
        <v>0</v>
      </c>
      <c r="N16" s="194">
        <f>จ่ายจากรายรับแผนรวม!K20</f>
        <v>135000</v>
      </c>
      <c r="O16" s="194">
        <f>จ่ายจากรายรับแผนรวม!L20</f>
        <v>0</v>
      </c>
      <c r="P16" s="194">
        <f>จ่ายจากรายรับแผนรวม!M20</f>
        <v>0</v>
      </c>
      <c r="Q16" s="194">
        <f>จ่ายจากรายรับแผนรวม!N20</f>
        <v>0</v>
      </c>
      <c r="R16" s="183"/>
    </row>
    <row r="17" spans="1:18" s="180" customFormat="1" ht="15" customHeight="1" thickBot="1" x14ac:dyDescent="0.3">
      <c r="A17" s="186" t="s">
        <v>172</v>
      </c>
      <c r="B17" s="197">
        <f>SUM(B6:B16)</f>
        <v>54632618</v>
      </c>
      <c r="C17" s="197">
        <f>SUM(C6:C16)</f>
        <v>52323491.310000002</v>
      </c>
      <c r="D17" s="197">
        <f t="shared" ref="D17" si="2">SUM(D6:D16)</f>
        <v>0</v>
      </c>
      <c r="E17" s="197">
        <f>SUM(E6:E16)</f>
        <v>27242380</v>
      </c>
      <c r="F17" s="197">
        <f>SUM(F6:F16)</f>
        <v>79565871.310000002</v>
      </c>
      <c r="G17" s="198">
        <f t="shared" ref="G17:R17" si="3">SUM(G6:G16)</f>
        <v>16523787.350000001</v>
      </c>
      <c r="H17" s="198">
        <f t="shared" si="3"/>
        <v>122710</v>
      </c>
      <c r="I17" s="198">
        <f t="shared" si="3"/>
        <v>11657927.720000001</v>
      </c>
      <c r="J17" s="198">
        <f t="shared" si="3"/>
        <v>841990</v>
      </c>
      <c r="K17" s="198">
        <f t="shared" si="3"/>
        <v>0</v>
      </c>
      <c r="L17" s="198">
        <f t="shared" si="3"/>
        <v>2005166.26</v>
      </c>
      <c r="M17" s="198">
        <f t="shared" si="3"/>
        <v>202080</v>
      </c>
      <c r="N17" s="198">
        <f t="shared" si="3"/>
        <v>506225</v>
      </c>
      <c r="O17" s="198">
        <f t="shared" si="3"/>
        <v>29660000</v>
      </c>
      <c r="P17" s="198">
        <f t="shared" si="3"/>
        <v>67873</v>
      </c>
      <c r="Q17" s="198">
        <f t="shared" si="3"/>
        <v>0</v>
      </c>
      <c r="R17" s="187">
        <f t="shared" si="3"/>
        <v>17948611.98</v>
      </c>
    </row>
    <row r="18" spans="1:18" s="180" customFormat="1" ht="15" customHeight="1" thickTop="1" x14ac:dyDescent="0.25">
      <c r="A18" s="188" t="s">
        <v>173</v>
      </c>
      <c r="B18" s="196"/>
      <c r="C18" s="196"/>
      <c r="D18" s="196"/>
      <c r="E18" s="196"/>
      <c r="F18" s="196"/>
      <c r="G18" s="196"/>
      <c r="H18" s="196"/>
      <c r="I18" s="196"/>
      <c r="J18" s="196"/>
      <c r="K18" s="196"/>
      <c r="L18" s="196"/>
      <c r="M18" s="196"/>
      <c r="N18" s="196"/>
      <c r="O18" s="196"/>
      <c r="P18" s="196"/>
      <c r="Q18" s="196"/>
      <c r="R18" s="185"/>
    </row>
    <row r="19" spans="1:18" s="180" customFormat="1" ht="15" customHeight="1" x14ac:dyDescent="0.25">
      <c r="A19" s="184" t="s">
        <v>174</v>
      </c>
      <c r="B19" s="196">
        <v>447000</v>
      </c>
      <c r="C19" s="196">
        <v>411727.35</v>
      </c>
      <c r="D19" s="196"/>
      <c r="E19" s="196"/>
      <c r="F19" s="196">
        <f>SUM(C19:E19)</f>
        <v>411727.35</v>
      </c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85"/>
    </row>
    <row r="20" spans="1:18" s="180" customFormat="1" ht="15" customHeight="1" x14ac:dyDescent="0.25">
      <c r="A20" s="184" t="s">
        <v>175</v>
      </c>
      <c r="B20" s="196">
        <v>303100</v>
      </c>
      <c r="C20" s="196">
        <v>317464.8</v>
      </c>
      <c r="D20" s="196"/>
      <c r="E20" s="196"/>
      <c r="F20" s="196">
        <f t="shared" ref="F20:F26" si="4">SUM(C20:E20)</f>
        <v>317464.8</v>
      </c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85"/>
    </row>
    <row r="21" spans="1:18" s="180" customFormat="1" ht="15" customHeight="1" x14ac:dyDescent="0.25">
      <c r="A21" s="184" t="s">
        <v>445</v>
      </c>
      <c r="B21" s="196">
        <v>140000</v>
      </c>
      <c r="C21" s="196">
        <v>212508.37</v>
      </c>
      <c r="D21" s="196"/>
      <c r="E21" s="196"/>
      <c r="F21" s="196">
        <f t="shared" si="4"/>
        <v>212508.37</v>
      </c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85"/>
    </row>
    <row r="22" spans="1:18" s="180" customFormat="1" ht="15" customHeight="1" x14ac:dyDescent="0.25">
      <c r="A22" s="184" t="s">
        <v>177</v>
      </c>
      <c r="B22" s="196">
        <v>101000</v>
      </c>
      <c r="C22" s="196">
        <v>219826</v>
      </c>
      <c r="D22" s="196"/>
      <c r="E22" s="196"/>
      <c r="F22" s="196">
        <f t="shared" si="4"/>
        <v>219826</v>
      </c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85"/>
    </row>
    <row r="23" spans="1:18" s="180" customFormat="1" ht="15" customHeight="1" x14ac:dyDescent="0.25">
      <c r="A23" s="184" t="s">
        <v>178</v>
      </c>
      <c r="B23" s="196">
        <v>1000</v>
      </c>
      <c r="C23" s="196">
        <v>0</v>
      </c>
      <c r="D23" s="196"/>
      <c r="E23" s="196"/>
      <c r="F23" s="196">
        <f t="shared" si="4"/>
        <v>0</v>
      </c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85"/>
    </row>
    <row r="24" spans="1:18" s="180" customFormat="1" ht="15" customHeight="1" x14ac:dyDescent="0.25">
      <c r="A24" s="184" t="s">
        <v>179</v>
      </c>
      <c r="B24" s="196">
        <v>21799000</v>
      </c>
      <c r="C24" s="196">
        <v>24253377.850000001</v>
      </c>
      <c r="D24" s="196"/>
      <c r="E24" s="196"/>
      <c r="F24" s="196">
        <f t="shared" si="4"/>
        <v>24253377.850000001</v>
      </c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85"/>
    </row>
    <row r="25" spans="1:18" s="180" customFormat="1" ht="15" customHeight="1" x14ac:dyDescent="0.25">
      <c r="A25" s="184" t="s">
        <v>180</v>
      </c>
      <c r="B25" s="196">
        <v>32208900</v>
      </c>
      <c r="C25" s="196">
        <v>35508092</v>
      </c>
      <c r="D25" s="196"/>
      <c r="E25" s="196"/>
      <c r="F25" s="196">
        <f t="shared" si="4"/>
        <v>35508092</v>
      </c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85"/>
    </row>
    <row r="26" spans="1:18" s="180" customFormat="1" ht="15" customHeight="1" x14ac:dyDescent="0.25">
      <c r="A26" s="184" t="s">
        <v>66</v>
      </c>
      <c r="B26" s="196">
        <v>0</v>
      </c>
      <c r="C26" s="196">
        <v>0</v>
      </c>
      <c r="D26" s="196"/>
      <c r="E26" s="196">
        <v>27242380</v>
      </c>
      <c r="F26" s="196">
        <f t="shared" si="4"/>
        <v>27242380</v>
      </c>
      <c r="G26" s="196"/>
      <c r="H26" s="196"/>
      <c r="I26" s="196"/>
      <c r="J26" s="196"/>
      <c r="K26" s="196"/>
      <c r="L26" s="196"/>
      <c r="M26" s="196"/>
      <c r="N26" s="196"/>
      <c r="O26" s="196"/>
      <c r="P26" s="196"/>
      <c r="Q26" s="196"/>
      <c r="R26" s="185"/>
    </row>
    <row r="27" spans="1:18" s="180" customFormat="1" ht="15" customHeight="1" thickBot="1" x14ac:dyDescent="0.3">
      <c r="A27" s="186" t="s">
        <v>182</v>
      </c>
      <c r="B27" s="199">
        <f>SUM(B19:B26)</f>
        <v>55000000</v>
      </c>
      <c r="C27" s="199">
        <f>SUM(C19:C26)</f>
        <v>60922996.370000005</v>
      </c>
      <c r="D27" s="199">
        <f>SUM(D19:D26)</f>
        <v>0</v>
      </c>
      <c r="E27" s="199">
        <f>SUM(E19:E26)</f>
        <v>27242380</v>
      </c>
      <c r="F27" s="199">
        <f>SUM(C27:E27)</f>
        <v>88165376.370000005</v>
      </c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89"/>
    </row>
    <row r="28" spans="1:18" s="180" customFormat="1" ht="15" customHeight="1" thickTop="1" thickBot="1" x14ac:dyDescent="0.3">
      <c r="A28" s="190" t="s">
        <v>183</v>
      </c>
      <c r="B28" s="200"/>
      <c r="C28" s="200"/>
      <c r="D28" s="200"/>
      <c r="E28" s="200"/>
      <c r="F28" s="201">
        <f>F27-F17</f>
        <v>8599505.0600000024</v>
      </c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191"/>
    </row>
    <row r="29" spans="1:18" ht="15" customHeight="1" thickTop="1" x14ac:dyDescent="0.25">
      <c r="A29" s="158" t="s">
        <v>185</v>
      </c>
    </row>
    <row r="30" spans="1:18" ht="15" customHeight="1" x14ac:dyDescent="0.25">
      <c r="F30" s="174" t="s">
        <v>334</v>
      </c>
    </row>
    <row r="31" spans="1:18" s="85" customFormat="1" ht="15" customHeight="1" x14ac:dyDescent="0.3">
      <c r="A31" s="87" t="s">
        <v>220</v>
      </c>
      <c r="B31" s="86"/>
      <c r="C31" s="86"/>
      <c r="D31" s="86"/>
      <c r="E31" s="86"/>
      <c r="F31" s="670" t="s">
        <v>335</v>
      </c>
      <c r="G31" s="670"/>
      <c r="H31" s="670"/>
      <c r="I31" s="670"/>
      <c r="J31" s="86"/>
      <c r="K31" s="86"/>
      <c r="L31" s="670" t="s">
        <v>221</v>
      </c>
      <c r="M31" s="670"/>
      <c r="N31" s="670"/>
      <c r="O31" s="670"/>
      <c r="P31" s="86"/>
      <c r="Q31" s="86"/>
      <c r="R31" s="86"/>
    </row>
    <row r="32" spans="1:18" s="85" customFormat="1" ht="15" customHeight="1" x14ac:dyDescent="0.3">
      <c r="A32" s="87" t="s">
        <v>32</v>
      </c>
      <c r="B32" s="86"/>
      <c r="C32" s="86"/>
      <c r="D32" s="86"/>
      <c r="E32" s="86"/>
      <c r="F32" s="670" t="s">
        <v>627</v>
      </c>
      <c r="G32" s="670"/>
      <c r="H32" s="670"/>
      <c r="I32" s="670"/>
      <c r="J32" s="86"/>
      <c r="K32" s="86"/>
      <c r="L32" s="670" t="s">
        <v>222</v>
      </c>
      <c r="M32" s="670"/>
      <c r="N32" s="670"/>
      <c r="O32" s="670"/>
      <c r="P32" s="86"/>
      <c r="Q32" s="86"/>
      <c r="R32" s="86"/>
    </row>
  </sheetData>
  <mergeCells count="7">
    <mergeCell ref="A1:R1"/>
    <mergeCell ref="A2:R2"/>
    <mergeCell ref="A3:R3"/>
    <mergeCell ref="F31:I31"/>
    <mergeCell ref="F32:I32"/>
    <mergeCell ref="L31:O31"/>
    <mergeCell ref="L32:O32"/>
  </mergeCells>
  <pageMargins left="0.78740157480314965" right="0.39370078740157483" top="0.78740157480314965" bottom="0" header="0.31496062992125984" footer="0.31496062992125984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opLeftCell="A25" zoomScale="130" zoomScaleNormal="130" workbookViewId="0">
      <selection activeCell="K36" sqref="K36"/>
    </sheetView>
  </sheetViews>
  <sheetFormatPr defaultRowHeight="14.25" customHeight="1" x14ac:dyDescent="0.25"/>
  <cols>
    <col min="1" max="1" width="14" style="180" customWidth="1"/>
    <col min="2" max="2" width="7.125" style="202" customWidth="1"/>
    <col min="3" max="3" width="7.625" style="203" customWidth="1"/>
    <col min="4" max="4" width="4.5" style="203" hidden="1" customWidth="1"/>
    <col min="5" max="5" width="6.75" style="203" customWidth="1"/>
    <col min="6" max="6" width="7.75" style="203" customWidth="1"/>
    <col min="7" max="7" width="6.375" style="203" customWidth="1"/>
    <col min="8" max="8" width="8" style="203" customWidth="1"/>
    <col min="9" max="9" width="6.75" style="203" customWidth="1"/>
    <col min="10" max="10" width="5.5" style="203" customWidth="1"/>
    <col min="11" max="11" width="7" style="203" customWidth="1"/>
    <col min="12" max="12" width="5.5" style="203" customWidth="1"/>
    <col min="13" max="13" width="6.125" style="203" hidden="1" customWidth="1"/>
    <col min="14" max="14" width="6.5" style="203" customWidth="1"/>
    <col min="15" max="16" width="5.875" style="203" customWidth="1"/>
    <col min="17" max="17" width="6.5" style="203" customWidth="1"/>
    <col min="18" max="18" width="5.625" style="203" customWidth="1"/>
    <col min="19" max="19" width="5.125" style="203" hidden="1" customWidth="1"/>
    <col min="20" max="20" width="7.125" style="203" customWidth="1"/>
    <col min="21" max="21" width="9" style="180" customWidth="1"/>
    <col min="22" max="16384" width="9" style="180"/>
  </cols>
  <sheetData>
    <row r="1" spans="1:20" s="158" customFormat="1" ht="14.25" customHeight="1" x14ac:dyDescent="0.25">
      <c r="A1" s="653" t="str">
        <f>งบแสดงฐานะ!A1</f>
        <v>เทศบาลตำบลนาดอกคำ อำเภอนาด้วง  จังหวัดเลย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  <c r="Q1" s="653"/>
      <c r="R1" s="653"/>
      <c r="S1" s="653"/>
      <c r="T1" s="653"/>
    </row>
    <row r="2" spans="1:20" s="158" customFormat="1" ht="14.25" customHeight="1" x14ac:dyDescent="0.25">
      <c r="A2" s="653" t="s">
        <v>186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  <c r="O2" s="653"/>
      <c r="P2" s="653"/>
      <c r="Q2" s="653"/>
      <c r="R2" s="653"/>
      <c r="S2" s="653"/>
      <c r="T2" s="653"/>
    </row>
    <row r="3" spans="1:20" s="158" customFormat="1" ht="14.25" customHeight="1" x14ac:dyDescent="0.25">
      <c r="A3" s="653" t="s">
        <v>430</v>
      </c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  <c r="M3" s="653"/>
      <c r="N3" s="653"/>
      <c r="O3" s="653"/>
      <c r="P3" s="653"/>
      <c r="Q3" s="653"/>
      <c r="R3" s="653"/>
      <c r="S3" s="653"/>
      <c r="T3" s="653"/>
    </row>
    <row r="4" spans="1:20" s="177" customFormat="1" ht="58.5" customHeight="1" x14ac:dyDescent="0.25">
      <c r="A4" s="225" t="s">
        <v>171</v>
      </c>
      <c r="B4" s="226" t="s">
        <v>105</v>
      </c>
      <c r="C4" s="227" t="s">
        <v>184</v>
      </c>
      <c r="D4" s="227" t="s">
        <v>208</v>
      </c>
      <c r="E4" s="227" t="s">
        <v>211</v>
      </c>
      <c r="F4" s="227" t="s">
        <v>56</v>
      </c>
      <c r="G4" s="227" t="s">
        <v>212</v>
      </c>
      <c r="H4" s="227" t="s">
        <v>56</v>
      </c>
      <c r="I4" s="227" t="s">
        <v>158</v>
      </c>
      <c r="J4" s="227" t="s">
        <v>159</v>
      </c>
      <c r="K4" s="227" t="s">
        <v>160</v>
      </c>
      <c r="L4" s="227" t="s">
        <v>161</v>
      </c>
      <c r="M4" s="227" t="s">
        <v>162</v>
      </c>
      <c r="N4" s="227" t="s">
        <v>163</v>
      </c>
      <c r="O4" s="227" t="s">
        <v>164</v>
      </c>
      <c r="P4" s="227" t="s">
        <v>165</v>
      </c>
      <c r="Q4" s="227" t="s">
        <v>168</v>
      </c>
      <c r="R4" s="227" t="s">
        <v>166</v>
      </c>
      <c r="S4" s="227" t="s">
        <v>167</v>
      </c>
      <c r="T4" s="227" t="s">
        <v>106</v>
      </c>
    </row>
    <row r="5" spans="1:20" s="207" customFormat="1" ht="14.25" customHeight="1" x14ac:dyDescent="0.2">
      <c r="A5" s="204" t="s">
        <v>157</v>
      </c>
      <c r="B5" s="205"/>
      <c r="C5" s="206"/>
      <c r="D5" s="206"/>
      <c r="E5" s="206"/>
      <c r="F5" s="206"/>
      <c r="G5" s="206"/>
      <c r="H5" s="206"/>
      <c r="I5" s="206">
        <f>งบแสดงผลจ่ายจากรายรับ!G5</f>
        <v>0</v>
      </c>
      <c r="J5" s="206">
        <f>งบแสดงผลจ่ายจากรายรับ!H5</f>
        <v>0</v>
      </c>
      <c r="K5" s="206">
        <f>งบแสดงผลจ่ายจากรายรับ!I5</f>
        <v>0</v>
      </c>
      <c r="L5" s="206">
        <f>งบแสดงผลจ่ายจากรายรับ!J5</f>
        <v>0</v>
      </c>
      <c r="M5" s="206">
        <f>งบแสดงผลจ่ายจากรายรับ!K5</f>
        <v>0</v>
      </c>
      <c r="N5" s="206">
        <f>งบแสดงผลจ่ายจากรายรับ!L5</f>
        <v>0</v>
      </c>
      <c r="O5" s="206">
        <f>งบแสดงผลจ่ายจากรายรับ!M5</f>
        <v>0</v>
      </c>
      <c r="P5" s="206">
        <f>งบแสดงผลจ่ายจากรายรับ!N5</f>
        <v>0</v>
      </c>
      <c r="Q5" s="206">
        <f>งบแสดงผลจ่ายจากรายรับ!O5</f>
        <v>0</v>
      </c>
      <c r="R5" s="206">
        <f>งบแสดงผลจ่ายจากรายรับ!P5</f>
        <v>0</v>
      </c>
      <c r="S5" s="206">
        <f>งบแสดงผลจ่ายจากรายรับ!Q5</f>
        <v>0</v>
      </c>
      <c r="T5" s="206">
        <f>งบแสดงผลจ่ายจากรายรับ!R5</f>
        <v>0</v>
      </c>
    </row>
    <row r="6" spans="1:20" s="207" customFormat="1" ht="14.25" customHeight="1" x14ac:dyDescent="0.2">
      <c r="A6" s="208" t="s">
        <v>106</v>
      </c>
      <c r="B6" s="364">
        <v>19509466</v>
      </c>
      <c r="C6" s="240">
        <f>งบแสดงผลจ่ายจากรายรับ!C6</f>
        <v>17948611.98</v>
      </c>
      <c r="D6" s="209"/>
      <c r="E6" s="210">
        <v>0</v>
      </c>
      <c r="F6" s="210">
        <f>SUM(C6:E6)</f>
        <v>17948611.98</v>
      </c>
      <c r="G6" s="209"/>
      <c r="H6" s="209">
        <f>SUM(F6:G6)</f>
        <v>17948611.98</v>
      </c>
      <c r="I6" s="209">
        <f>งบแสดงผลจ่ายจากรายรับ!G6</f>
        <v>0</v>
      </c>
      <c r="J6" s="209">
        <f>งบแสดงผลจ่ายจากรายรับ!H6</f>
        <v>0</v>
      </c>
      <c r="K6" s="209">
        <f>งบแสดงผลจ่ายจากรายรับ!I6</f>
        <v>0</v>
      </c>
      <c r="L6" s="209">
        <f>งบแสดงผลจ่ายจากรายรับ!J6</f>
        <v>0</v>
      </c>
      <c r="M6" s="209">
        <f>งบแสดงผลจ่ายจากรายรับ!K6</f>
        <v>0</v>
      </c>
      <c r="N6" s="209">
        <f>งบแสดงผลจ่ายจากรายรับ!L6</f>
        <v>0</v>
      </c>
      <c r="O6" s="209">
        <f>งบแสดงผลจ่ายจากรายรับ!M6</f>
        <v>0</v>
      </c>
      <c r="P6" s="209">
        <f>งบแสดงผลจ่ายจากรายรับ!N6</f>
        <v>0</v>
      </c>
      <c r="Q6" s="209">
        <f>งบแสดงผลจ่ายจากรายรับ!O6</f>
        <v>0</v>
      </c>
      <c r="R6" s="209">
        <f>งบแสดงผลจ่ายจากรายรับ!P6</f>
        <v>0</v>
      </c>
      <c r="S6" s="209">
        <f>งบแสดงผลจ่ายจากรายรับ!Q6</f>
        <v>0</v>
      </c>
      <c r="T6" s="209">
        <f>งบแสดงผลจ่ายจากรายรับ!R6</f>
        <v>17948611.98</v>
      </c>
    </row>
    <row r="7" spans="1:20" s="207" customFormat="1" ht="14.25" customHeight="1" x14ac:dyDescent="0.2">
      <c r="A7" s="208" t="s">
        <v>195</v>
      </c>
      <c r="B7" s="192">
        <v>2536640</v>
      </c>
      <c r="C7" s="240">
        <f>งบแสดงผลจ่ายจากรายรับ!C7</f>
        <v>2523152</v>
      </c>
      <c r="D7" s="209"/>
      <c r="E7" s="210">
        <f>งบแสดงผลจ่ายจากรายรับ!E7</f>
        <v>0</v>
      </c>
      <c r="F7" s="210">
        <f t="shared" ref="F7:F16" si="0">SUM(C7:E7)</f>
        <v>2523152</v>
      </c>
      <c r="G7" s="209"/>
      <c r="H7" s="209">
        <f t="shared" ref="H7:H16" si="1">SUM(F7:G7)</f>
        <v>2523152</v>
      </c>
      <c r="I7" s="211">
        <f>งบแสดงผลจ่ายจากรายรับ!G7</f>
        <v>2523152</v>
      </c>
      <c r="J7" s="211">
        <f>งบแสดงผลจ่ายจากรายรับ!H7</f>
        <v>0</v>
      </c>
      <c r="K7" s="211">
        <f>งบแสดงผลจ่ายจากรายรับ!I7</f>
        <v>0</v>
      </c>
      <c r="L7" s="209">
        <f>งบแสดงผลจ่ายจากรายรับ!J7</f>
        <v>0</v>
      </c>
      <c r="M7" s="209">
        <f>งบแสดงผลจ่ายจากรายรับ!K7</f>
        <v>0</v>
      </c>
      <c r="N7" s="209">
        <f>งบแสดงผลจ่ายจากรายรับ!L7</f>
        <v>0</v>
      </c>
      <c r="O7" s="209">
        <f>งบแสดงผลจ่ายจากรายรับ!M7</f>
        <v>0</v>
      </c>
      <c r="P7" s="209">
        <f>งบแสดงผลจ่ายจากรายรับ!N7</f>
        <v>0</v>
      </c>
      <c r="Q7" s="209">
        <f>งบแสดงผลจ่ายจากรายรับ!O7</f>
        <v>0</v>
      </c>
      <c r="R7" s="209">
        <f>งบแสดงผลจ่ายจากรายรับ!P7</f>
        <v>0</v>
      </c>
      <c r="S7" s="209">
        <f>งบแสดงผลจ่ายจากรายรับ!Q7</f>
        <v>0</v>
      </c>
      <c r="T7" s="209">
        <f>งบแสดงผลจ่ายจากรายรับ!R7</f>
        <v>0</v>
      </c>
    </row>
    <row r="8" spans="1:20" s="207" customFormat="1" ht="14.25" customHeight="1" x14ac:dyDescent="0.2">
      <c r="A8" s="212" t="s">
        <v>196</v>
      </c>
      <c r="B8" s="195">
        <v>15181384</v>
      </c>
      <c r="C8" s="211">
        <f>งบแสดงผลจ่ายจากรายรับ!C8</f>
        <v>13913291</v>
      </c>
      <c r="D8" s="211"/>
      <c r="E8" s="213">
        <v>0</v>
      </c>
      <c r="F8" s="210">
        <f t="shared" si="0"/>
        <v>13913291</v>
      </c>
      <c r="G8" s="211">
        <v>0</v>
      </c>
      <c r="H8" s="209">
        <f t="shared" si="1"/>
        <v>13913291</v>
      </c>
      <c r="I8" s="211">
        <v>9286198</v>
      </c>
      <c r="J8" s="211">
        <f>งบแสดงผลจ่ายจากรายรับ!H8</f>
        <v>0</v>
      </c>
      <c r="K8" s="211">
        <f>งบแสดงผลจ่ายจากรายรับ!I8</f>
        <v>4120714</v>
      </c>
      <c r="L8" s="211">
        <f>งบแสดงผลจ่ายจากรายรับ!J8</f>
        <v>0</v>
      </c>
      <c r="M8" s="211">
        <f>งบแสดงผลจ่ายจากรายรับ!K8</f>
        <v>0</v>
      </c>
      <c r="N8" s="211">
        <f>งบแสดงผลจ่ายจากรายรับ!L8</f>
        <v>506379</v>
      </c>
      <c r="O8" s="211">
        <f>งบแสดงผลจ่ายจากรายรับ!M8</f>
        <v>0</v>
      </c>
      <c r="P8" s="211">
        <f>งบแสดงผลจ่ายจากรายรับ!N8</f>
        <v>0</v>
      </c>
      <c r="Q8" s="211">
        <f>งบแสดงผลจ่ายจากรายรับ!O8</f>
        <v>0</v>
      </c>
      <c r="R8" s="211">
        <f>งบแสดงผลจ่ายจากรายรับ!P8</f>
        <v>0</v>
      </c>
      <c r="S8" s="211">
        <f>งบแสดงผลจ่ายจากรายรับ!Q8</f>
        <v>0</v>
      </c>
      <c r="T8" s="211">
        <f>งบแสดงผลจ่ายจากรายรับ!R8</f>
        <v>0</v>
      </c>
    </row>
    <row r="9" spans="1:20" s="207" customFormat="1" ht="14.25" customHeight="1" x14ac:dyDescent="0.2">
      <c r="A9" s="212" t="s">
        <v>111</v>
      </c>
      <c r="B9" s="195">
        <v>608700</v>
      </c>
      <c r="C9" s="211">
        <v>368871</v>
      </c>
      <c r="D9" s="211"/>
      <c r="E9" s="213">
        <f>งบแสดงผลจ่ายจากรายรับ!E9</f>
        <v>0</v>
      </c>
      <c r="F9" s="210">
        <f t="shared" si="0"/>
        <v>368871</v>
      </c>
      <c r="G9" s="211">
        <v>20000</v>
      </c>
      <c r="H9" s="209">
        <f t="shared" si="1"/>
        <v>388871</v>
      </c>
      <c r="I9" s="211">
        <v>349971</v>
      </c>
      <c r="J9" s="211">
        <f>งบแสดงผลจ่ายจากรายรับ!H9</f>
        <v>0</v>
      </c>
      <c r="K9" s="211">
        <f>งบแสดงผลจ่ายจากรายรับ!I9</f>
        <v>18900</v>
      </c>
      <c r="L9" s="211">
        <f>งบแสดงผลจ่ายจากรายรับ!J9</f>
        <v>0</v>
      </c>
      <c r="M9" s="211">
        <f>งบแสดงผลจ่ายจากรายรับ!K9</f>
        <v>0</v>
      </c>
      <c r="N9" s="211">
        <f>งบแสดงผลจ่ายจากรายรับ!L9</f>
        <v>0</v>
      </c>
      <c r="O9" s="211">
        <f>งบแสดงผลจ่ายจากรายรับ!M9</f>
        <v>0</v>
      </c>
      <c r="P9" s="211">
        <f>งบแสดงผลจ่ายจากรายรับ!N9</f>
        <v>0</v>
      </c>
      <c r="Q9" s="211">
        <f>งบแสดงผลจ่ายจากรายรับ!O9</f>
        <v>0</v>
      </c>
      <c r="R9" s="211">
        <f>งบแสดงผลจ่ายจากรายรับ!P9</f>
        <v>0</v>
      </c>
      <c r="S9" s="211">
        <f>งบแสดงผลจ่ายจากรายรับ!Q9</f>
        <v>0</v>
      </c>
      <c r="T9" s="211">
        <f>งบแสดงผลจ่ายจากรายรับ!R9</f>
        <v>0</v>
      </c>
    </row>
    <row r="10" spans="1:20" s="207" customFormat="1" ht="14.25" customHeight="1" x14ac:dyDescent="0.2">
      <c r="A10" s="212" t="s">
        <v>112</v>
      </c>
      <c r="B10" s="195">
        <v>9468000</v>
      </c>
      <c r="C10" s="211">
        <v>7654801.7999999998</v>
      </c>
      <c r="D10" s="211"/>
      <c r="E10" s="213">
        <f>งบแสดงผลจ่ายจากรายรับ!E10</f>
        <v>392880</v>
      </c>
      <c r="F10" s="210">
        <f t="shared" si="0"/>
        <v>8047681.7999999998</v>
      </c>
      <c r="G10" s="211">
        <v>94060</v>
      </c>
      <c r="H10" s="209">
        <f t="shared" si="1"/>
        <v>8141741.7999999998</v>
      </c>
      <c r="I10" s="211">
        <v>3032463.8</v>
      </c>
      <c r="J10" s="211">
        <f>งบแสดงผลจ่ายจากรายรับ!H10</f>
        <v>96160</v>
      </c>
      <c r="K10" s="211">
        <f>งบแสดงผลจ่ายจากรายรับ!I10</f>
        <v>2898902</v>
      </c>
      <c r="L10" s="211">
        <v>345990</v>
      </c>
      <c r="M10" s="211">
        <f>งบแสดงผลจ่ายจากรายรับ!K10</f>
        <v>0</v>
      </c>
      <c r="N10" s="211">
        <f>งบแสดงผลจ่ายจากรายรับ!L10</f>
        <v>1032988</v>
      </c>
      <c r="O10" s="211">
        <v>202080</v>
      </c>
      <c r="P10" s="211">
        <f>งบแสดงผลจ่ายจากรายรับ!N10</f>
        <v>371225</v>
      </c>
      <c r="Q10" s="211">
        <f>งบแสดงผลจ่ายจากรายรับ!O10</f>
        <v>0</v>
      </c>
      <c r="R10" s="211">
        <f>งบแสดงผลจ่ายจากรายรับ!P10</f>
        <v>67873</v>
      </c>
      <c r="S10" s="211">
        <f>งบแสดงผลจ่ายจากรายรับ!Q10</f>
        <v>0</v>
      </c>
      <c r="T10" s="211">
        <f>งบแสดงผลจ่ายจากรายรับ!R10</f>
        <v>0</v>
      </c>
    </row>
    <row r="11" spans="1:20" s="207" customFormat="1" ht="14.25" customHeight="1" x14ac:dyDescent="0.2">
      <c r="A11" s="212" t="s">
        <v>113</v>
      </c>
      <c r="B11" s="195">
        <v>3431710</v>
      </c>
      <c r="C11" s="211">
        <f>งบแสดงผลจ่ายจากรายรับ!C11</f>
        <v>2729682.02</v>
      </c>
      <c r="D11" s="211"/>
      <c r="E11" s="213">
        <f>งบแสดงผลจ่ายจากรายรับ!E11</f>
        <v>0</v>
      </c>
      <c r="F11" s="210">
        <f t="shared" si="0"/>
        <v>2729682.02</v>
      </c>
      <c r="G11" s="211">
        <v>19700</v>
      </c>
      <c r="H11" s="209">
        <f t="shared" si="1"/>
        <v>2749382.02</v>
      </c>
      <c r="I11" s="211">
        <f>งบแสดงผลจ่ายจากรายรับ!G11</f>
        <v>625454.30000000005</v>
      </c>
      <c r="J11" s="211">
        <f>งบแสดงผลจ่ายจากรายรับ!H11</f>
        <v>26550</v>
      </c>
      <c r="K11" s="211">
        <f>งบแสดงผลจ่ายจากรายรับ!I11</f>
        <v>1742391.72</v>
      </c>
      <c r="L11" s="211">
        <f>งบแสดงผลจ่ายจากรายรับ!J11</f>
        <v>156000</v>
      </c>
      <c r="M11" s="211">
        <f>งบแสดงผลจ่ายจากรายรับ!K11</f>
        <v>0</v>
      </c>
      <c r="N11" s="211">
        <f>งบแสดงผลจ่ายจากรายรับ!L11</f>
        <v>179286</v>
      </c>
      <c r="O11" s="211">
        <f>งบแสดงผลจ่ายจากรายรับ!M11</f>
        <v>0</v>
      </c>
      <c r="P11" s="211">
        <f>งบแสดงผลจ่ายจากรายรับ!N11</f>
        <v>0</v>
      </c>
      <c r="Q11" s="211">
        <f>งบแสดงผลจ่ายจากรายรับ!O11</f>
        <v>0</v>
      </c>
      <c r="R11" s="211">
        <f>งบแสดงผลจ่ายจากรายรับ!P11</f>
        <v>0</v>
      </c>
      <c r="S11" s="211">
        <f>งบแสดงผลจ่ายจากรายรับ!Q11</f>
        <v>0</v>
      </c>
      <c r="T11" s="211">
        <f>งบแสดงผลจ่ายจากรายรับ!R11</f>
        <v>0</v>
      </c>
    </row>
    <row r="12" spans="1:20" s="207" customFormat="1" ht="14.25" customHeight="1" x14ac:dyDescent="0.2">
      <c r="A12" s="212" t="s">
        <v>114</v>
      </c>
      <c r="B12" s="195">
        <v>525000</v>
      </c>
      <c r="C12" s="211">
        <f>งบแสดงผลจ่ายจากรายรับ!C12</f>
        <v>532348.25</v>
      </c>
      <c r="D12" s="211"/>
      <c r="E12" s="213">
        <f>งบแสดงผลจ่ายจากรายรับ!E12</f>
        <v>0</v>
      </c>
      <c r="F12" s="210">
        <f t="shared" si="0"/>
        <v>532348.25</v>
      </c>
      <c r="G12" s="211"/>
      <c r="H12" s="209">
        <f t="shared" si="1"/>
        <v>532348.25</v>
      </c>
      <c r="I12" s="211">
        <f>งบแสดงผลจ่ายจากรายรับ!G12</f>
        <v>532348.25</v>
      </c>
      <c r="J12" s="211">
        <f>งบแสดงผลจ่ายจากรายรับ!H12</f>
        <v>0</v>
      </c>
      <c r="K12" s="211">
        <f>งบแสดงผลจ่ายจากรายรับ!I12</f>
        <v>0</v>
      </c>
      <c r="L12" s="211">
        <f>งบแสดงผลจ่ายจากรายรับ!J12</f>
        <v>0</v>
      </c>
      <c r="M12" s="211">
        <f>งบแสดงผลจ่ายจากรายรับ!K12</f>
        <v>0</v>
      </c>
      <c r="N12" s="211">
        <f>งบแสดงผลจ่ายจากรายรับ!L12</f>
        <v>0</v>
      </c>
      <c r="O12" s="211">
        <f>งบแสดงผลจ่ายจากรายรับ!M12</f>
        <v>0</v>
      </c>
      <c r="P12" s="211">
        <f>งบแสดงผลจ่ายจากรายรับ!N12</f>
        <v>0</v>
      </c>
      <c r="Q12" s="211">
        <f>งบแสดงผลจ่ายจากรายรับ!O12</f>
        <v>0</v>
      </c>
      <c r="R12" s="211">
        <f>งบแสดงผลจ่ายจากรายรับ!P12</f>
        <v>0</v>
      </c>
      <c r="S12" s="211">
        <f>งบแสดงผลจ่ายจากรายรับ!Q12</f>
        <v>0</v>
      </c>
      <c r="T12" s="211">
        <f>งบแสดงผลจ่ายจากรายรับ!R12</f>
        <v>0</v>
      </c>
    </row>
    <row r="13" spans="1:20" s="207" customFormat="1" ht="14.25" customHeight="1" x14ac:dyDescent="0.2">
      <c r="A13" s="212" t="s">
        <v>206</v>
      </c>
      <c r="B13" s="195">
        <v>1055100</v>
      </c>
      <c r="C13" s="211">
        <f>งบแสดงผลจ่ายจากรายรับ!C13</f>
        <v>354400</v>
      </c>
      <c r="D13" s="211"/>
      <c r="E13" s="213">
        <f>งบแสดงผลจ่ายจากรายรับ!E13</f>
        <v>29500</v>
      </c>
      <c r="F13" s="210">
        <f t="shared" si="0"/>
        <v>383900</v>
      </c>
      <c r="G13" s="211">
        <v>300000</v>
      </c>
      <c r="H13" s="209">
        <f t="shared" si="1"/>
        <v>683900</v>
      </c>
      <c r="I13" s="211">
        <f>งบแสดงผลจ่ายจากรายรับ!G13</f>
        <v>154200</v>
      </c>
      <c r="J13" s="211">
        <f>งบแสดงผลจ่ายจากรายรับ!H13</f>
        <v>0</v>
      </c>
      <c r="K13" s="211">
        <v>229700</v>
      </c>
      <c r="L13" s="211">
        <f>งบแสดงผลจ่ายจากรายรับ!J13</f>
        <v>0</v>
      </c>
      <c r="M13" s="211">
        <f>งบแสดงผลจ่ายจากรายรับ!K13</f>
        <v>0</v>
      </c>
      <c r="N13" s="211">
        <f>งบแสดงผลจ่ายจากรายรับ!L13</f>
        <v>0</v>
      </c>
      <c r="O13" s="211">
        <f>งบแสดงผลจ่ายจากรายรับ!M13</f>
        <v>0</v>
      </c>
      <c r="P13" s="211">
        <f>งบแสดงผลจ่ายจากรายรับ!N13</f>
        <v>0</v>
      </c>
      <c r="Q13" s="211">
        <f>งบแสดงผลจ่ายจากรายรับ!O13</f>
        <v>0</v>
      </c>
      <c r="R13" s="211">
        <f>งบแสดงผลจ่ายจากรายรับ!P13</f>
        <v>0</v>
      </c>
      <c r="S13" s="211">
        <f>งบแสดงผลจ่ายจากรายรับ!Q13</f>
        <v>0</v>
      </c>
      <c r="T13" s="211">
        <f>งบแสดงผลจ่ายจากรายรับ!R13</f>
        <v>0</v>
      </c>
    </row>
    <row r="14" spans="1:20" s="207" customFormat="1" ht="14.25" customHeight="1" x14ac:dyDescent="0.2">
      <c r="A14" s="212" t="s">
        <v>207</v>
      </c>
      <c r="B14" s="195">
        <v>6431000</v>
      </c>
      <c r="C14" s="211">
        <v>3245333.26</v>
      </c>
      <c r="D14" s="211"/>
      <c r="E14" s="213">
        <f>งบแสดงผลจ่ายจากรายรับ!E14</f>
        <v>26820000</v>
      </c>
      <c r="F14" s="210">
        <f t="shared" si="0"/>
        <v>30065333.259999998</v>
      </c>
      <c r="G14" s="211">
        <v>2468700</v>
      </c>
      <c r="H14" s="209">
        <f t="shared" si="1"/>
        <v>32534033.259999998</v>
      </c>
      <c r="I14" s="211">
        <f>งบแสดงผลจ่ายจากรายรับ!G14</f>
        <v>0</v>
      </c>
      <c r="J14" s="211">
        <f>งบแสดงผลจ่ายจากรายรับ!H14</f>
        <v>0</v>
      </c>
      <c r="K14" s="211">
        <f>งบแสดงผลจ่ายจากรายรับ!I14</f>
        <v>118820</v>
      </c>
      <c r="L14" s="211">
        <f>งบแสดงผลจ่ายจากรายรับ!J14</f>
        <v>0</v>
      </c>
      <c r="M14" s="211">
        <f>งบแสดงผลจ่ายจากรายรับ!K14</f>
        <v>0</v>
      </c>
      <c r="N14" s="211">
        <v>286513.26</v>
      </c>
      <c r="O14" s="211">
        <f>งบแสดงผลจ่ายจากรายรับ!M14</f>
        <v>0</v>
      </c>
      <c r="P14" s="211">
        <f>งบแสดงผลจ่ายจากรายรับ!N14</f>
        <v>0</v>
      </c>
      <c r="Q14" s="211">
        <v>29660000</v>
      </c>
      <c r="R14" s="211">
        <f>งบแสดงผลจ่ายจากรายรับ!P14</f>
        <v>0</v>
      </c>
      <c r="S14" s="211">
        <f>งบแสดงผลจ่ายจากรายรับ!Q14</f>
        <v>0</v>
      </c>
      <c r="T14" s="211">
        <f>งบแสดงผลจ่ายจากรายรับ!R14</f>
        <v>0</v>
      </c>
    </row>
    <row r="15" spans="1:20" s="207" customFormat="1" ht="14.25" customHeight="1" x14ac:dyDescent="0.2">
      <c r="A15" s="212" t="s">
        <v>119</v>
      </c>
      <c r="B15" s="195">
        <v>20000</v>
      </c>
      <c r="C15" s="211">
        <f>งบแสดงผลจ่ายจากรายรับ!C15</f>
        <v>0</v>
      </c>
      <c r="D15" s="211"/>
      <c r="E15" s="213">
        <f>งบแสดงผลจ่ายจากรายรับ!E15</f>
        <v>0</v>
      </c>
      <c r="F15" s="210">
        <f t="shared" si="0"/>
        <v>0</v>
      </c>
      <c r="G15" s="211"/>
      <c r="H15" s="209">
        <f t="shared" si="1"/>
        <v>0</v>
      </c>
      <c r="I15" s="211">
        <f>งบแสดงผลจ่ายจากรายรับ!G15</f>
        <v>0</v>
      </c>
      <c r="J15" s="211">
        <f>งบแสดงผลจ่ายจากรายรับ!H15</f>
        <v>0</v>
      </c>
      <c r="K15" s="211">
        <f>งบแสดงผลจ่ายจากรายรับ!I15</f>
        <v>0</v>
      </c>
      <c r="L15" s="211">
        <f>งบแสดงผลจ่ายจากรายรับ!J15</f>
        <v>0</v>
      </c>
      <c r="M15" s="211">
        <f>งบแสดงผลจ่ายจากรายรับ!K15</f>
        <v>0</v>
      </c>
      <c r="N15" s="211">
        <f>งบแสดงผลจ่ายจากรายรับ!L15</f>
        <v>0</v>
      </c>
      <c r="O15" s="211">
        <f>งบแสดงผลจ่ายจากรายรับ!M15</f>
        <v>0</v>
      </c>
      <c r="P15" s="211">
        <f>งบแสดงผลจ่ายจากรายรับ!N15</f>
        <v>0</v>
      </c>
      <c r="Q15" s="211">
        <f>งบแสดงผลจ่ายจากรายรับ!O15</f>
        <v>0</v>
      </c>
      <c r="R15" s="211">
        <f>งบแสดงผลจ่ายจากรายรับ!P15</f>
        <v>0</v>
      </c>
      <c r="S15" s="211">
        <f>งบแสดงผลจ่ายจากรายรับ!Q15</f>
        <v>0</v>
      </c>
      <c r="T15" s="211">
        <f>งบแสดงผลจ่ายจากรายรับ!R15</f>
        <v>0</v>
      </c>
    </row>
    <row r="16" spans="1:20" s="207" customFormat="1" ht="14.25" customHeight="1" x14ac:dyDescent="0.2">
      <c r="A16" s="214" t="s">
        <v>121</v>
      </c>
      <c r="B16" s="365">
        <v>3233000</v>
      </c>
      <c r="C16" s="215">
        <f>งบแสดงผลจ่ายจากรายรับ!C16</f>
        <v>3053000</v>
      </c>
      <c r="D16" s="215"/>
      <c r="E16" s="216">
        <f>งบแสดงผลจ่ายจากรายรับ!E16</f>
        <v>0</v>
      </c>
      <c r="F16" s="210">
        <f t="shared" si="0"/>
        <v>3053000</v>
      </c>
      <c r="G16" s="215"/>
      <c r="H16" s="209">
        <f t="shared" si="1"/>
        <v>3053000</v>
      </c>
      <c r="I16" s="215">
        <f>งบแสดงผลจ่ายจากรายรับ!G16</f>
        <v>20000</v>
      </c>
      <c r="J16" s="215">
        <f>งบแสดงผลจ่ายจากรายรับ!H16</f>
        <v>0</v>
      </c>
      <c r="K16" s="215">
        <f>งบแสดงผลจ่ายจากรายรับ!I16</f>
        <v>2558000</v>
      </c>
      <c r="L16" s="215">
        <f>งบแสดงผลจ่ายจากรายรับ!J16</f>
        <v>340000</v>
      </c>
      <c r="M16" s="215">
        <f>งบแสดงผลจ่ายจากรายรับ!K16</f>
        <v>0</v>
      </c>
      <c r="N16" s="215">
        <f>งบแสดงผลจ่ายจากรายรับ!L16</f>
        <v>0</v>
      </c>
      <c r="O16" s="215">
        <f>งบแสดงผลจ่ายจากรายรับ!M16</f>
        <v>0</v>
      </c>
      <c r="P16" s="215">
        <f>งบแสดงผลจ่ายจากรายรับ!N16</f>
        <v>135000</v>
      </c>
      <c r="Q16" s="215">
        <f>งบแสดงผลจ่ายจากรายรับ!O16</f>
        <v>0</v>
      </c>
      <c r="R16" s="215">
        <f>งบแสดงผลจ่ายจากรายรับ!P16</f>
        <v>0</v>
      </c>
      <c r="S16" s="215">
        <f>งบแสดงผลจ่ายจากรายรับ!Q16</f>
        <v>0</v>
      </c>
      <c r="T16" s="215">
        <f>งบแสดงผลจ่ายจากรายรับ!R16</f>
        <v>0</v>
      </c>
    </row>
    <row r="17" spans="1:21" s="207" customFormat="1" ht="14.25" customHeight="1" thickBot="1" x14ac:dyDescent="0.25">
      <c r="A17" s="217" t="s">
        <v>172</v>
      </c>
      <c r="B17" s="197">
        <f>SUM(B6:B16)</f>
        <v>62000000</v>
      </c>
      <c r="C17" s="218">
        <f>SUM(C6:C16)</f>
        <v>52323491.310000002</v>
      </c>
      <c r="D17" s="218">
        <f t="shared" ref="D17" si="2">SUM(D6:D16)</f>
        <v>0</v>
      </c>
      <c r="E17" s="197">
        <f>SUM(E6:E16)</f>
        <v>27242380</v>
      </c>
      <c r="F17" s="197">
        <f>SUM(F6:F16)</f>
        <v>79565871.310000002</v>
      </c>
      <c r="G17" s="218">
        <f>SUM(G6:G16)</f>
        <v>2902460</v>
      </c>
      <c r="H17" s="218">
        <f>SUM(H6:H16)</f>
        <v>82468331.310000002</v>
      </c>
      <c r="I17" s="218">
        <f>SUM(I5:I16)</f>
        <v>16523787.350000001</v>
      </c>
      <c r="J17" s="218">
        <f>งบแสดงผลจ่ายจากรายรับ!H17</f>
        <v>122710</v>
      </c>
      <c r="K17" s="218">
        <f>SUM(K5:K16)</f>
        <v>11687427.720000001</v>
      </c>
      <c r="L17" s="218">
        <f>SUM(L5:L16)</f>
        <v>841990</v>
      </c>
      <c r="M17" s="218">
        <f>งบแสดงผลจ่ายจากรายรับ!K17</f>
        <v>0</v>
      </c>
      <c r="N17" s="218">
        <f>SUM(N5:N16)</f>
        <v>2005166.26</v>
      </c>
      <c r="O17" s="218">
        <f>SUM(O5:O16)</f>
        <v>202080</v>
      </c>
      <c r="P17" s="218">
        <f>งบแสดงผลจ่ายจากรายรับ!N17</f>
        <v>506225</v>
      </c>
      <c r="Q17" s="218">
        <f>SUM(Q5:Q16)</f>
        <v>29660000</v>
      </c>
      <c r="R17" s="218">
        <f>งบแสดงผลจ่ายจากรายรับ!P17</f>
        <v>67873</v>
      </c>
      <c r="S17" s="218">
        <f>งบแสดงผลจ่ายจากรายรับ!Q17</f>
        <v>0</v>
      </c>
      <c r="T17" s="218">
        <f>งบแสดงผลจ่ายจากรายรับ!R17</f>
        <v>17948611.98</v>
      </c>
      <c r="U17" s="368"/>
    </row>
    <row r="18" spans="1:21" s="207" customFormat="1" ht="14.25" customHeight="1" thickTop="1" x14ac:dyDescent="0.2">
      <c r="A18" s="219" t="s">
        <v>173</v>
      </c>
      <c r="B18" s="366"/>
      <c r="C18" s="220">
        <f>งบแสดงผลจ่ายจากรายรับ!C18</f>
        <v>0</v>
      </c>
      <c r="D18" s="220"/>
      <c r="E18" s="221">
        <f>งบแสดงผลจ่ายจากรายรับ!E18</f>
        <v>0</v>
      </c>
      <c r="F18" s="221"/>
      <c r="G18" s="220"/>
      <c r="H18" s="220"/>
      <c r="I18" s="194">
        <f>งบแสดงผลจ่ายจากรายรับ!G18</f>
        <v>0</v>
      </c>
      <c r="J18" s="194">
        <f>งบแสดงผลจ่ายจากรายรับ!H18</f>
        <v>0</v>
      </c>
      <c r="K18" s="194">
        <f>งบแสดงผลจ่ายจากรายรับ!I18</f>
        <v>0</v>
      </c>
      <c r="L18" s="194">
        <f>งบแสดงผลจ่ายจากรายรับ!J18</f>
        <v>0</v>
      </c>
      <c r="M18" s="194">
        <f>งบแสดงผลจ่ายจากรายรับ!K18</f>
        <v>0</v>
      </c>
      <c r="N18" s="194">
        <f>งบแสดงผลจ่ายจากรายรับ!L18</f>
        <v>0</v>
      </c>
      <c r="O18" s="194">
        <f>งบแสดงผลจ่ายจากรายรับ!M18</f>
        <v>0</v>
      </c>
      <c r="P18" s="194">
        <f>งบแสดงผลจ่ายจากรายรับ!N18</f>
        <v>0</v>
      </c>
      <c r="Q18" s="194">
        <f>งบแสดงผลจ่ายจากรายรับ!O18</f>
        <v>0</v>
      </c>
      <c r="R18" s="194">
        <f>งบแสดงผลจ่ายจากรายรับ!P18</f>
        <v>0</v>
      </c>
      <c r="S18" s="194">
        <f>งบแสดงผลจ่ายจากรายรับ!Q18</f>
        <v>0</v>
      </c>
      <c r="T18" s="194">
        <f>งบแสดงผลจ่ายจากรายรับ!R18</f>
        <v>0</v>
      </c>
    </row>
    <row r="19" spans="1:21" s="207" customFormat="1" ht="14.25" customHeight="1" x14ac:dyDescent="0.2">
      <c r="A19" s="212" t="s">
        <v>174</v>
      </c>
      <c r="B19" s="196">
        <v>316000</v>
      </c>
      <c r="C19" s="211">
        <f>งบแสดงผลจ่ายจากรายรับ!C19</f>
        <v>411727.35</v>
      </c>
      <c r="D19" s="211"/>
      <c r="E19" s="213">
        <f>งบแสดงผลจ่ายจากรายรับ!E19</f>
        <v>0</v>
      </c>
      <c r="F19" s="213">
        <f>SUM(C19:E19)</f>
        <v>411727.35</v>
      </c>
      <c r="G19" s="211"/>
      <c r="H19" s="211">
        <f>SUM(F19:G19)</f>
        <v>411727.35</v>
      </c>
      <c r="I19" s="194">
        <f>งบแสดงผลจ่ายจากรายรับ!G19</f>
        <v>0</v>
      </c>
      <c r="J19" s="194">
        <f>งบแสดงผลจ่ายจากรายรับ!H19</f>
        <v>0</v>
      </c>
      <c r="K19" s="194">
        <f>งบแสดงผลจ่ายจากรายรับ!I19</f>
        <v>0</v>
      </c>
      <c r="L19" s="194">
        <f>งบแสดงผลจ่ายจากรายรับ!J19</f>
        <v>0</v>
      </c>
      <c r="M19" s="194">
        <f>งบแสดงผลจ่ายจากรายรับ!K19</f>
        <v>0</v>
      </c>
      <c r="N19" s="194">
        <f>งบแสดงผลจ่ายจากรายรับ!L19</f>
        <v>0</v>
      </c>
      <c r="O19" s="194">
        <f>งบแสดงผลจ่ายจากรายรับ!M19</f>
        <v>0</v>
      </c>
      <c r="P19" s="194">
        <f>งบแสดงผลจ่ายจากรายรับ!N19</f>
        <v>0</v>
      </c>
      <c r="Q19" s="194">
        <f>งบแสดงผลจ่ายจากรายรับ!O19</f>
        <v>0</v>
      </c>
      <c r="R19" s="194">
        <f>งบแสดงผลจ่ายจากรายรับ!P19</f>
        <v>0</v>
      </c>
      <c r="S19" s="194">
        <f>งบแสดงผลจ่ายจากรายรับ!Q19</f>
        <v>0</v>
      </c>
      <c r="T19" s="194">
        <f>งบแสดงผลจ่ายจากรายรับ!R19</f>
        <v>0</v>
      </c>
    </row>
    <row r="20" spans="1:21" s="207" customFormat="1" ht="14.25" customHeight="1" x14ac:dyDescent="0.2">
      <c r="A20" s="212" t="s">
        <v>175</v>
      </c>
      <c r="B20" s="196">
        <v>277600</v>
      </c>
      <c r="C20" s="211">
        <f>งบแสดงผลจ่ายจากรายรับ!C20</f>
        <v>317464.8</v>
      </c>
      <c r="D20" s="211"/>
      <c r="E20" s="213">
        <f>งบแสดงผลจ่ายจากรายรับ!E20</f>
        <v>0</v>
      </c>
      <c r="F20" s="213">
        <f t="shared" ref="F20:F26" si="3">SUM(C20:E20)</f>
        <v>317464.8</v>
      </c>
      <c r="G20" s="211"/>
      <c r="H20" s="211">
        <f t="shared" ref="H20:H26" si="4">SUM(F20:G20)</f>
        <v>317464.8</v>
      </c>
      <c r="I20" s="194">
        <f>งบแสดงผลจ่ายจากรายรับ!G20</f>
        <v>0</v>
      </c>
      <c r="J20" s="194">
        <f>งบแสดงผลจ่ายจากรายรับ!H20</f>
        <v>0</v>
      </c>
      <c r="K20" s="194">
        <f>งบแสดงผลจ่ายจากรายรับ!I20</f>
        <v>0</v>
      </c>
      <c r="L20" s="194">
        <f>งบแสดงผลจ่ายจากรายรับ!J20</f>
        <v>0</v>
      </c>
      <c r="M20" s="194">
        <f>งบแสดงผลจ่ายจากรายรับ!K20</f>
        <v>0</v>
      </c>
      <c r="N20" s="194">
        <f>งบแสดงผลจ่ายจากรายรับ!L20</f>
        <v>0</v>
      </c>
      <c r="O20" s="194">
        <f>งบแสดงผลจ่ายจากรายรับ!M20</f>
        <v>0</v>
      </c>
      <c r="P20" s="194">
        <f>งบแสดงผลจ่ายจากรายรับ!N20</f>
        <v>0</v>
      </c>
      <c r="Q20" s="194">
        <f>งบแสดงผลจ่ายจากรายรับ!O20</f>
        <v>0</v>
      </c>
      <c r="R20" s="194">
        <f>งบแสดงผลจ่ายจากรายรับ!P20</f>
        <v>0</v>
      </c>
      <c r="S20" s="194">
        <f>งบแสดงผลจ่ายจากรายรับ!Q20</f>
        <v>0</v>
      </c>
      <c r="T20" s="194">
        <f>งบแสดงผลจ่ายจากรายรับ!R20</f>
        <v>0</v>
      </c>
    </row>
    <row r="21" spans="1:21" s="207" customFormat="1" ht="14.25" customHeight="1" x14ac:dyDescent="0.2">
      <c r="A21" s="212" t="s">
        <v>176</v>
      </c>
      <c r="B21" s="196">
        <v>0</v>
      </c>
      <c r="C21" s="211">
        <f>งบแสดงผลจ่ายจากรายรับ!C21</f>
        <v>212508.37</v>
      </c>
      <c r="D21" s="211"/>
      <c r="E21" s="213">
        <f>งบแสดงผลจ่ายจากรายรับ!E21</f>
        <v>0</v>
      </c>
      <c r="F21" s="213">
        <f t="shared" si="3"/>
        <v>212508.37</v>
      </c>
      <c r="G21" s="211"/>
      <c r="H21" s="211">
        <f t="shared" si="4"/>
        <v>212508.37</v>
      </c>
      <c r="I21" s="194">
        <f>งบแสดงผลจ่ายจากรายรับ!G21</f>
        <v>0</v>
      </c>
      <c r="J21" s="194">
        <f>งบแสดงผลจ่ายจากรายรับ!H21</f>
        <v>0</v>
      </c>
      <c r="K21" s="194">
        <f>งบแสดงผลจ่ายจากรายรับ!I21</f>
        <v>0</v>
      </c>
      <c r="L21" s="194">
        <f>งบแสดงผลจ่ายจากรายรับ!J21</f>
        <v>0</v>
      </c>
      <c r="M21" s="194">
        <f>งบแสดงผลจ่ายจากรายรับ!K21</f>
        <v>0</v>
      </c>
      <c r="N21" s="194">
        <f>งบแสดงผลจ่ายจากรายรับ!L21</f>
        <v>0</v>
      </c>
      <c r="O21" s="194">
        <f>งบแสดงผลจ่ายจากรายรับ!M21</f>
        <v>0</v>
      </c>
      <c r="P21" s="194">
        <f>งบแสดงผลจ่ายจากรายรับ!N21</f>
        <v>0</v>
      </c>
      <c r="Q21" s="194">
        <f>งบแสดงผลจ่ายจากรายรับ!O21</f>
        <v>0</v>
      </c>
      <c r="R21" s="194">
        <f>งบแสดงผลจ่ายจากรายรับ!P21</f>
        <v>0</v>
      </c>
      <c r="S21" s="194">
        <f>งบแสดงผลจ่ายจากรายรับ!Q21</f>
        <v>0</v>
      </c>
      <c r="T21" s="194">
        <f>งบแสดงผลจ่ายจากรายรับ!R21</f>
        <v>0</v>
      </c>
    </row>
    <row r="22" spans="1:21" s="207" customFormat="1" ht="14.25" customHeight="1" x14ac:dyDescent="0.2">
      <c r="A22" s="212" t="s">
        <v>177</v>
      </c>
      <c r="B22" s="196">
        <v>150600</v>
      </c>
      <c r="C22" s="211">
        <f>งบแสดงผลจ่ายจากรายรับ!C22</f>
        <v>219826</v>
      </c>
      <c r="D22" s="211"/>
      <c r="E22" s="213">
        <f>งบแสดงผลจ่ายจากรายรับ!E22</f>
        <v>0</v>
      </c>
      <c r="F22" s="213">
        <f t="shared" si="3"/>
        <v>219826</v>
      </c>
      <c r="G22" s="211"/>
      <c r="H22" s="211">
        <f t="shared" si="4"/>
        <v>219826</v>
      </c>
      <c r="I22" s="194">
        <f>งบแสดงผลจ่ายจากรายรับ!G22</f>
        <v>0</v>
      </c>
      <c r="J22" s="194">
        <f>งบแสดงผลจ่ายจากรายรับ!H22</f>
        <v>0</v>
      </c>
      <c r="K22" s="194">
        <f>งบแสดงผลจ่ายจากรายรับ!I22</f>
        <v>0</v>
      </c>
      <c r="L22" s="194">
        <f>งบแสดงผลจ่ายจากรายรับ!J22</f>
        <v>0</v>
      </c>
      <c r="M22" s="194">
        <f>งบแสดงผลจ่ายจากรายรับ!K22</f>
        <v>0</v>
      </c>
      <c r="N22" s="194">
        <f>งบแสดงผลจ่ายจากรายรับ!L22</f>
        <v>0</v>
      </c>
      <c r="O22" s="194">
        <f>งบแสดงผลจ่ายจากรายรับ!M22</f>
        <v>0</v>
      </c>
      <c r="P22" s="194">
        <f>งบแสดงผลจ่ายจากรายรับ!N22</f>
        <v>0</v>
      </c>
      <c r="Q22" s="194">
        <f>งบแสดงผลจ่ายจากรายรับ!O22</f>
        <v>0</v>
      </c>
      <c r="R22" s="194">
        <f>งบแสดงผลจ่ายจากรายรับ!P22</f>
        <v>0</v>
      </c>
      <c r="S22" s="194">
        <f>งบแสดงผลจ่ายจากรายรับ!Q22</f>
        <v>0</v>
      </c>
      <c r="T22" s="194">
        <f>งบแสดงผลจ่ายจากรายรับ!R22</f>
        <v>0</v>
      </c>
    </row>
    <row r="23" spans="1:21" s="207" customFormat="1" ht="14.25" customHeight="1" x14ac:dyDescent="0.2">
      <c r="A23" s="212" t="s">
        <v>178</v>
      </c>
      <c r="B23" s="196">
        <v>234000</v>
      </c>
      <c r="C23" s="211">
        <f>งบแสดงผลจ่ายจากรายรับ!C23</f>
        <v>0</v>
      </c>
      <c r="D23" s="211"/>
      <c r="E23" s="213">
        <f>งบแสดงผลจ่ายจากรายรับ!E23</f>
        <v>0</v>
      </c>
      <c r="F23" s="213">
        <f t="shared" si="3"/>
        <v>0</v>
      </c>
      <c r="G23" s="211"/>
      <c r="H23" s="211">
        <f t="shared" si="4"/>
        <v>0</v>
      </c>
      <c r="I23" s="194">
        <f>งบแสดงผลจ่ายจากรายรับ!G23</f>
        <v>0</v>
      </c>
      <c r="J23" s="194">
        <f>งบแสดงผลจ่ายจากรายรับ!H23</f>
        <v>0</v>
      </c>
      <c r="K23" s="194">
        <f>งบแสดงผลจ่ายจากรายรับ!I23</f>
        <v>0</v>
      </c>
      <c r="L23" s="194">
        <f>งบแสดงผลจ่ายจากรายรับ!J23</f>
        <v>0</v>
      </c>
      <c r="M23" s="194">
        <f>งบแสดงผลจ่ายจากรายรับ!K23</f>
        <v>0</v>
      </c>
      <c r="N23" s="194">
        <f>งบแสดงผลจ่ายจากรายรับ!L23</f>
        <v>0</v>
      </c>
      <c r="O23" s="194">
        <f>งบแสดงผลจ่ายจากรายรับ!M23</f>
        <v>0</v>
      </c>
      <c r="P23" s="194">
        <f>งบแสดงผลจ่ายจากรายรับ!N23</f>
        <v>0</v>
      </c>
      <c r="Q23" s="194">
        <f>งบแสดงผลจ่ายจากรายรับ!O23</f>
        <v>0</v>
      </c>
      <c r="R23" s="194">
        <f>งบแสดงผลจ่ายจากรายรับ!P23</f>
        <v>0</v>
      </c>
      <c r="S23" s="194">
        <f>งบแสดงผลจ่ายจากรายรับ!Q23</f>
        <v>0</v>
      </c>
      <c r="T23" s="194">
        <f>งบแสดงผลจ่ายจากรายรับ!R23</f>
        <v>0</v>
      </c>
    </row>
    <row r="24" spans="1:21" s="207" customFormat="1" ht="14.25" customHeight="1" x14ac:dyDescent="0.2">
      <c r="A24" s="212" t="s">
        <v>179</v>
      </c>
      <c r="B24" s="196">
        <v>21021800</v>
      </c>
      <c r="C24" s="211">
        <f>งบแสดงผลจ่ายจากรายรับ!C24</f>
        <v>24253377.850000001</v>
      </c>
      <c r="D24" s="211"/>
      <c r="E24" s="213">
        <f>งบแสดงผลจ่ายจากรายรับ!E24</f>
        <v>0</v>
      </c>
      <c r="F24" s="213">
        <f t="shared" si="3"/>
        <v>24253377.850000001</v>
      </c>
      <c r="G24" s="211"/>
      <c r="H24" s="211">
        <f t="shared" si="4"/>
        <v>24253377.850000001</v>
      </c>
      <c r="I24" s="194">
        <f>งบแสดงผลจ่ายจากรายรับ!G24</f>
        <v>0</v>
      </c>
      <c r="J24" s="194">
        <f>งบแสดงผลจ่ายจากรายรับ!H24</f>
        <v>0</v>
      </c>
      <c r="K24" s="194">
        <f>งบแสดงผลจ่ายจากรายรับ!I24</f>
        <v>0</v>
      </c>
      <c r="L24" s="194">
        <f>งบแสดงผลจ่ายจากรายรับ!J24</f>
        <v>0</v>
      </c>
      <c r="M24" s="194">
        <f>งบแสดงผลจ่ายจากรายรับ!K24</f>
        <v>0</v>
      </c>
      <c r="N24" s="194">
        <f>งบแสดงผลจ่ายจากรายรับ!L24</f>
        <v>0</v>
      </c>
      <c r="O24" s="194">
        <f>งบแสดงผลจ่ายจากรายรับ!M24</f>
        <v>0</v>
      </c>
      <c r="P24" s="194">
        <f>งบแสดงผลจ่ายจากรายรับ!N24</f>
        <v>0</v>
      </c>
      <c r="Q24" s="194">
        <f>งบแสดงผลจ่ายจากรายรับ!O24</f>
        <v>0</v>
      </c>
      <c r="R24" s="194">
        <f>งบแสดงผลจ่ายจากรายรับ!P24</f>
        <v>0</v>
      </c>
      <c r="S24" s="194">
        <f>งบแสดงผลจ่ายจากรายรับ!Q24</f>
        <v>0</v>
      </c>
      <c r="T24" s="194">
        <f>งบแสดงผลจ่ายจากรายรับ!R24</f>
        <v>0</v>
      </c>
    </row>
    <row r="25" spans="1:21" s="207" customFormat="1" ht="14.25" customHeight="1" x14ac:dyDescent="0.2">
      <c r="A25" s="212" t="s">
        <v>180</v>
      </c>
      <c r="B25" s="196">
        <v>40000000</v>
      </c>
      <c r="C25" s="211">
        <f>งบแสดงผลจ่ายจากรายรับ!C25</f>
        <v>35508092</v>
      </c>
      <c r="D25" s="211"/>
      <c r="E25" s="213">
        <f>งบแสดงผลจ่ายจากรายรับ!E25</f>
        <v>0</v>
      </c>
      <c r="F25" s="213">
        <f t="shared" si="3"/>
        <v>35508092</v>
      </c>
      <c r="G25" s="211"/>
      <c r="H25" s="211">
        <f t="shared" si="4"/>
        <v>35508092</v>
      </c>
      <c r="I25" s="194">
        <f>งบแสดงผลจ่ายจากรายรับ!G25</f>
        <v>0</v>
      </c>
      <c r="J25" s="194">
        <f>งบแสดงผลจ่ายจากรายรับ!H25</f>
        <v>0</v>
      </c>
      <c r="K25" s="194">
        <f>งบแสดงผลจ่ายจากรายรับ!I25</f>
        <v>0</v>
      </c>
      <c r="L25" s="194">
        <f>งบแสดงผลจ่ายจากรายรับ!J25</f>
        <v>0</v>
      </c>
      <c r="M25" s="194">
        <f>งบแสดงผลจ่ายจากรายรับ!K25</f>
        <v>0</v>
      </c>
      <c r="N25" s="194">
        <f>งบแสดงผลจ่ายจากรายรับ!L25</f>
        <v>0</v>
      </c>
      <c r="O25" s="194">
        <f>งบแสดงผลจ่ายจากรายรับ!M25</f>
        <v>0</v>
      </c>
      <c r="P25" s="194">
        <f>งบแสดงผลจ่ายจากรายรับ!N25</f>
        <v>0</v>
      </c>
      <c r="Q25" s="194">
        <f>งบแสดงผลจ่ายจากรายรับ!O25</f>
        <v>0</v>
      </c>
      <c r="R25" s="194">
        <f>งบแสดงผลจ่ายจากรายรับ!P25</f>
        <v>0</v>
      </c>
      <c r="S25" s="194">
        <f>งบแสดงผลจ่ายจากรายรับ!Q25</f>
        <v>0</v>
      </c>
      <c r="T25" s="194">
        <f>งบแสดงผลจ่ายจากรายรับ!R25</f>
        <v>0</v>
      </c>
    </row>
    <row r="26" spans="1:21" s="207" customFormat="1" ht="14.25" customHeight="1" x14ac:dyDescent="0.2">
      <c r="A26" s="214" t="s">
        <v>181</v>
      </c>
      <c r="B26" s="367">
        <v>0</v>
      </c>
      <c r="C26" s="215">
        <f>งบแสดงผลจ่ายจากรายรับ!C26</f>
        <v>0</v>
      </c>
      <c r="D26" s="215"/>
      <c r="E26" s="216">
        <f>งบแสดงผลจ่ายจากรายรับ!E26</f>
        <v>27242380</v>
      </c>
      <c r="F26" s="213">
        <f t="shared" si="3"/>
        <v>27242380</v>
      </c>
      <c r="G26" s="215"/>
      <c r="H26" s="211">
        <f t="shared" si="4"/>
        <v>27242380</v>
      </c>
      <c r="I26" s="194">
        <f>งบแสดงผลจ่ายจากรายรับ!G26</f>
        <v>0</v>
      </c>
      <c r="J26" s="194">
        <f>งบแสดงผลจ่ายจากรายรับ!H26</f>
        <v>0</v>
      </c>
      <c r="K26" s="194">
        <f>งบแสดงผลจ่ายจากรายรับ!I26</f>
        <v>0</v>
      </c>
      <c r="L26" s="194">
        <f>งบแสดงผลจ่ายจากรายรับ!J26</f>
        <v>0</v>
      </c>
      <c r="M26" s="194">
        <f>งบแสดงผลจ่ายจากรายรับ!K26</f>
        <v>0</v>
      </c>
      <c r="N26" s="194">
        <f>งบแสดงผลจ่ายจากรายรับ!L26</f>
        <v>0</v>
      </c>
      <c r="O26" s="194">
        <f>งบแสดงผลจ่ายจากรายรับ!M26</f>
        <v>0</v>
      </c>
      <c r="P26" s="194">
        <f>งบแสดงผลจ่ายจากรายรับ!N26</f>
        <v>0</v>
      </c>
      <c r="Q26" s="194">
        <f>งบแสดงผลจ่ายจากรายรับ!O26</f>
        <v>0</v>
      </c>
      <c r="R26" s="194">
        <f>งบแสดงผลจ่ายจากรายรับ!P26</f>
        <v>0</v>
      </c>
      <c r="S26" s="194">
        <f>งบแสดงผลจ่ายจากรายรับ!Q26</f>
        <v>0</v>
      </c>
      <c r="T26" s="194">
        <f>งบแสดงผลจ่ายจากรายรับ!R26</f>
        <v>0</v>
      </c>
    </row>
    <row r="27" spans="1:21" s="207" customFormat="1" ht="14.25" customHeight="1" thickBot="1" x14ac:dyDescent="0.25">
      <c r="A27" s="217" t="s">
        <v>182</v>
      </c>
      <c r="B27" s="199">
        <f>SUM(B19:B26)</f>
        <v>62000000</v>
      </c>
      <c r="C27" s="222">
        <f>งบแสดงผลจ่ายจากรายรับ!C27</f>
        <v>60922996.370000005</v>
      </c>
      <c r="D27" s="222">
        <f t="shared" ref="D27:G27" si="5">SUM(D19:D26)</f>
        <v>0</v>
      </c>
      <c r="E27" s="199">
        <f>งบแสดงผลจ่ายจากรายรับ!E27</f>
        <v>27242380</v>
      </c>
      <c r="F27" s="199">
        <f>SUM(F19:F26)</f>
        <v>88165376.370000005</v>
      </c>
      <c r="G27" s="222">
        <f t="shared" si="5"/>
        <v>0</v>
      </c>
      <c r="H27" s="222">
        <f>SUM(H19:H26)</f>
        <v>88165376.370000005</v>
      </c>
      <c r="I27" s="223">
        <f>งบแสดงผลจ่ายจากรายรับ!G27</f>
        <v>0</v>
      </c>
      <c r="J27" s="223">
        <f>งบแสดงผลจ่ายจากรายรับ!H27</f>
        <v>0</v>
      </c>
      <c r="K27" s="223">
        <f>งบแสดงผลจ่ายจากรายรับ!I27</f>
        <v>0</v>
      </c>
      <c r="L27" s="223">
        <f>งบแสดงผลจ่ายจากรายรับ!J27</f>
        <v>0</v>
      </c>
      <c r="M27" s="223">
        <f>งบแสดงผลจ่ายจากรายรับ!K27</f>
        <v>0</v>
      </c>
      <c r="N27" s="223">
        <f>งบแสดงผลจ่ายจากรายรับ!L27</f>
        <v>0</v>
      </c>
      <c r="O27" s="223">
        <f>งบแสดงผลจ่ายจากรายรับ!M27</f>
        <v>0</v>
      </c>
      <c r="P27" s="223">
        <f>งบแสดงผลจ่ายจากรายรับ!N27</f>
        <v>0</v>
      </c>
      <c r="Q27" s="223">
        <f>งบแสดงผลจ่ายจากรายรับ!O27</f>
        <v>0</v>
      </c>
      <c r="R27" s="223">
        <f>งบแสดงผลจ่ายจากรายรับ!P27</f>
        <v>0</v>
      </c>
      <c r="S27" s="223">
        <f>งบแสดงผลจ่ายจากรายรับ!Q27</f>
        <v>0</v>
      </c>
      <c r="T27" s="223">
        <f>งบแสดงผลจ่ายจากรายรับ!R27</f>
        <v>0</v>
      </c>
    </row>
    <row r="28" spans="1:21" ht="14.25" customHeight="1" thickTop="1" thickBot="1" x14ac:dyDescent="0.3">
      <c r="A28" s="158" t="s">
        <v>183</v>
      </c>
      <c r="H28" s="224">
        <f>SUM(H27-H17)</f>
        <v>5697045.0600000024</v>
      </c>
    </row>
    <row r="29" spans="1:21" s="85" customFormat="1" ht="14.25" customHeight="1" thickTop="1" x14ac:dyDescent="0.3">
      <c r="A29" s="85" t="s">
        <v>185</v>
      </c>
      <c r="B29" s="88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</row>
    <row r="30" spans="1:21" s="85" customFormat="1" ht="14.25" customHeight="1" x14ac:dyDescent="0.3">
      <c r="B30" s="88"/>
      <c r="C30" s="89"/>
      <c r="D30" s="89"/>
      <c r="E30" s="89"/>
      <c r="F30" s="89"/>
      <c r="G30" s="151" t="s">
        <v>334</v>
      </c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</row>
    <row r="31" spans="1:21" s="85" customFormat="1" ht="14.25" customHeight="1" x14ac:dyDescent="0.3">
      <c r="A31" s="242" t="s">
        <v>220</v>
      </c>
      <c r="B31" s="86"/>
      <c r="C31" s="86"/>
      <c r="D31" s="86"/>
      <c r="E31" s="86"/>
      <c r="F31" s="86"/>
      <c r="G31" s="670" t="s">
        <v>335</v>
      </c>
      <c r="H31" s="670"/>
      <c r="I31" s="670"/>
      <c r="J31" s="670"/>
      <c r="K31" s="86"/>
      <c r="L31" s="86"/>
      <c r="M31" s="670" t="s">
        <v>221</v>
      </c>
      <c r="N31" s="670"/>
      <c r="O31" s="670"/>
      <c r="P31" s="670"/>
      <c r="Q31" s="86"/>
      <c r="R31" s="86"/>
      <c r="S31" s="86"/>
    </row>
    <row r="32" spans="1:21" s="85" customFormat="1" ht="14.25" customHeight="1" x14ac:dyDescent="0.3">
      <c r="A32" s="87" t="s">
        <v>336</v>
      </c>
      <c r="B32" s="86"/>
      <c r="C32" s="86"/>
      <c r="D32" s="86"/>
      <c r="E32" s="86"/>
      <c r="F32" s="86"/>
      <c r="G32" s="670" t="s">
        <v>627</v>
      </c>
      <c r="H32" s="670"/>
      <c r="I32" s="670"/>
      <c r="J32" s="670"/>
      <c r="K32" s="86"/>
      <c r="L32" s="670" t="s">
        <v>222</v>
      </c>
      <c r="M32" s="670"/>
      <c r="N32" s="670"/>
      <c r="O32" s="670"/>
      <c r="P32" s="670"/>
      <c r="Q32" s="670"/>
      <c r="R32" s="86"/>
      <c r="S32" s="86"/>
    </row>
    <row r="33" spans="2:20" s="85" customFormat="1" ht="14.25" customHeight="1" x14ac:dyDescent="0.3">
      <c r="B33" s="88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</row>
  </sheetData>
  <mergeCells count="7">
    <mergeCell ref="G32:J32"/>
    <mergeCell ref="A1:T1"/>
    <mergeCell ref="A2:T2"/>
    <mergeCell ref="A3:T3"/>
    <mergeCell ref="G31:J31"/>
    <mergeCell ref="M31:P31"/>
    <mergeCell ref="L32:Q32"/>
  </mergeCells>
  <pageMargins left="0.78740157480314965" right="0.39370078740157483" top="0.78740157480314965" bottom="0" header="0.11811023622047245" footer="0.31496062992125984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opLeftCell="A10" zoomScale="120" zoomScaleNormal="120" workbookViewId="0">
      <selection activeCell="B27" sqref="B27:C27"/>
    </sheetView>
  </sheetViews>
  <sheetFormatPr defaultRowHeight="15.75" customHeight="1" x14ac:dyDescent="0.3"/>
  <cols>
    <col min="1" max="1" width="12.5" style="85" customWidth="1"/>
    <col min="2" max="2" width="7.25" style="88" customWidth="1"/>
    <col min="3" max="3" width="7.625" style="89" customWidth="1"/>
    <col min="4" max="4" width="4.5" style="89" customWidth="1"/>
    <col min="5" max="5" width="6.25" style="89" customWidth="1"/>
    <col min="6" max="6" width="4.625" style="89" customWidth="1"/>
    <col min="7" max="7" width="4.375" style="89" customWidth="1"/>
    <col min="8" max="8" width="7.25" style="89" customWidth="1"/>
    <col min="9" max="9" width="7.75" style="89" customWidth="1"/>
    <col min="10" max="10" width="4.875" style="89" customWidth="1"/>
    <col min="11" max="11" width="6.625" style="89" customWidth="1"/>
    <col min="12" max="12" width="5.625" style="89" customWidth="1"/>
    <col min="13" max="13" width="5" style="89" customWidth="1"/>
    <col min="14" max="14" width="6.875" style="89" customWidth="1"/>
    <col min="15" max="16" width="5.625" style="89" customWidth="1"/>
    <col min="17" max="17" width="5" style="89" customWidth="1"/>
    <col min="18" max="18" width="5.625" style="89" customWidth="1"/>
    <col min="19" max="19" width="4.875" style="89" customWidth="1"/>
    <col min="20" max="20" width="7.125" style="89" customWidth="1"/>
    <col min="21" max="16384" width="9" style="85"/>
  </cols>
  <sheetData>
    <row r="1" spans="1:20" s="158" customFormat="1" ht="15.75" customHeight="1" x14ac:dyDescent="0.25">
      <c r="A1" s="653" t="str">
        <f>งบแสดงฐานะ!A1</f>
        <v>เทศบาลตำบลนาดอกคำ อำเภอนาด้วง  จังหวัดเลย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  <c r="Q1" s="653"/>
      <c r="R1" s="653"/>
      <c r="S1" s="653"/>
      <c r="T1" s="653"/>
    </row>
    <row r="2" spans="1:20" s="158" customFormat="1" ht="15.75" customHeight="1" x14ac:dyDescent="0.25">
      <c r="A2" s="653" t="s">
        <v>209</v>
      </c>
      <c r="B2" s="653"/>
      <c r="C2" s="653"/>
      <c r="D2" s="653"/>
      <c r="E2" s="653"/>
      <c r="F2" s="653"/>
      <c r="G2" s="653"/>
      <c r="H2" s="653"/>
      <c r="I2" s="653"/>
      <c r="J2" s="653"/>
      <c r="K2" s="653"/>
      <c r="L2" s="653"/>
      <c r="M2" s="653"/>
      <c r="N2" s="653"/>
      <c r="O2" s="653"/>
      <c r="P2" s="653"/>
      <c r="Q2" s="653"/>
      <c r="R2" s="653"/>
      <c r="S2" s="653"/>
      <c r="T2" s="653"/>
    </row>
    <row r="3" spans="1:20" s="158" customFormat="1" ht="15.75" customHeight="1" x14ac:dyDescent="0.25">
      <c r="A3" s="653" t="s">
        <v>102</v>
      </c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  <c r="M3" s="653"/>
      <c r="N3" s="653"/>
      <c r="O3" s="653"/>
      <c r="P3" s="653"/>
      <c r="Q3" s="653"/>
      <c r="R3" s="653"/>
      <c r="S3" s="653"/>
      <c r="T3" s="653"/>
    </row>
    <row r="4" spans="1:20" s="228" customFormat="1" ht="72" customHeight="1" x14ac:dyDescent="0.2">
      <c r="A4" s="225" t="s">
        <v>171</v>
      </c>
      <c r="B4" s="226" t="s">
        <v>105</v>
      </c>
      <c r="C4" s="227" t="s">
        <v>184</v>
      </c>
      <c r="D4" s="227" t="s">
        <v>208</v>
      </c>
      <c r="E4" s="227" t="s">
        <v>211</v>
      </c>
      <c r="F4" s="227" t="s">
        <v>212</v>
      </c>
      <c r="G4" s="227" t="s">
        <v>213</v>
      </c>
      <c r="H4" s="227" t="s">
        <v>56</v>
      </c>
      <c r="I4" s="227" t="s">
        <v>158</v>
      </c>
      <c r="J4" s="227" t="s">
        <v>159</v>
      </c>
      <c r="K4" s="227" t="s">
        <v>160</v>
      </c>
      <c r="L4" s="227" t="s">
        <v>161</v>
      </c>
      <c r="M4" s="227" t="s">
        <v>162</v>
      </c>
      <c r="N4" s="227" t="s">
        <v>163</v>
      </c>
      <c r="O4" s="227" t="s">
        <v>164</v>
      </c>
      <c r="P4" s="227" t="s">
        <v>165</v>
      </c>
      <c r="Q4" s="227" t="s">
        <v>168</v>
      </c>
      <c r="R4" s="227" t="s">
        <v>166</v>
      </c>
      <c r="S4" s="227" t="s">
        <v>167</v>
      </c>
      <c r="T4" s="227" t="s">
        <v>106</v>
      </c>
    </row>
    <row r="5" spans="1:20" s="207" customFormat="1" ht="15.75" customHeight="1" x14ac:dyDescent="0.2">
      <c r="A5" s="204" t="s">
        <v>157</v>
      </c>
      <c r="B5" s="205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</row>
    <row r="6" spans="1:20" s="207" customFormat="1" ht="15.75" customHeight="1" x14ac:dyDescent="0.2">
      <c r="A6" s="208" t="s">
        <v>106</v>
      </c>
      <c r="B6" s="229"/>
      <c r="C6" s="209"/>
      <c r="D6" s="209"/>
      <c r="E6" s="209"/>
      <c r="F6" s="209"/>
      <c r="G6" s="210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</row>
    <row r="7" spans="1:20" s="207" customFormat="1" ht="15.75" customHeight="1" x14ac:dyDescent="0.2">
      <c r="A7" s="208" t="s">
        <v>195</v>
      </c>
      <c r="B7" s="229"/>
      <c r="C7" s="209"/>
      <c r="D7" s="209"/>
      <c r="E7" s="209"/>
      <c r="F7" s="209"/>
      <c r="G7" s="210"/>
      <c r="H7" s="209"/>
      <c r="I7" s="211"/>
      <c r="J7" s="211"/>
      <c r="K7" s="211"/>
      <c r="L7" s="209"/>
      <c r="M7" s="209"/>
      <c r="N7" s="209"/>
      <c r="O7" s="209"/>
      <c r="P7" s="209"/>
      <c r="Q7" s="209"/>
      <c r="R7" s="209"/>
      <c r="S7" s="209"/>
      <c r="T7" s="209"/>
    </row>
    <row r="8" spans="1:20" s="207" customFormat="1" ht="15.75" customHeight="1" x14ac:dyDescent="0.2">
      <c r="A8" s="212" t="s">
        <v>196</v>
      </c>
      <c r="B8" s="230"/>
      <c r="C8" s="211"/>
      <c r="D8" s="211"/>
      <c r="E8" s="211"/>
      <c r="F8" s="211"/>
      <c r="G8" s="213"/>
      <c r="H8" s="209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</row>
    <row r="9" spans="1:20" s="207" customFormat="1" ht="15.75" customHeight="1" x14ac:dyDescent="0.2">
      <c r="A9" s="212" t="s">
        <v>111</v>
      </c>
      <c r="B9" s="230"/>
      <c r="C9" s="211"/>
      <c r="D9" s="211"/>
      <c r="E9" s="211"/>
      <c r="F9" s="211"/>
      <c r="G9" s="213"/>
      <c r="H9" s="209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</row>
    <row r="10" spans="1:20" s="207" customFormat="1" ht="15.75" customHeight="1" x14ac:dyDescent="0.2">
      <c r="A10" s="212" t="s">
        <v>112</v>
      </c>
      <c r="B10" s="230"/>
      <c r="C10" s="211"/>
      <c r="D10" s="211"/>
      <c r="E10" s="211"/>
      <c r="F10" s="211"/>
      <c r="G10" s="213"/>
      <c r="H10" s="209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</row>
    <row r="11" spans="1:20" s="207" customFormat="1" ht="15.75" customHeight="1" x14ac:dyDescent="0.2">
      <c r="A11" s="212" t="s">
        <v>113</v>
      </c>
      <c r="B11" s="230"/>
      <c r="C11" s="211"/>
      <c r="D11" s="211"/>
      <c r="E11" s="211"/>
      <c r="F11" s="211"/>
      <c r="G11" s="213"/>
      <c r="H11" s="209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</row>
    <row r="12" spans="1:20" s="207" customFormat="1" ht="15.75" customHeight="1" x14ac:dyDescent="0.2">
      <c r="A12" s="212" t="s">
        <v>114</v>
      </c>
      <c r="B12" s="230"/>
      <c r="C12" s="211"/>
      <c r="D12" s="211"/>
      <c r="E12" s="211"/>
      <c r="F12" s="211"/>
      <c r="G12" s="213"/>
      <c r="H12" s="209"/>
      <c r="I12" s="211"/>
      <c r="J12" s="211"/>
      <c r="K12" s="211"/>
      <c r="L12" s="211"/>
      <c r="M12" s="211"/>
      <c r="N12" s="211"/>
      <c r="O12" s="211"/>
      <c r="P12" s="211"/>
      <c r="Q12" s="211"/>
      <c r="R12" s="211"/>
      <c r="S12" s="211"/>
      <c r="T12" s="211"/>
    </row>
    <row r="13" spans="1:20" s="207" customFormat="1" ht="15.75" customHeight="1" x14ac:dyDescent="0.2">
      <c r="A13" s="212" t="s">
        <v>206</v>
      </c>
      <c r="B13" s="230"/>
      <c r="C13" s="211"/>
      <c r="D13" s="211"/>
      <c r="E13" s="211"/>
      <c r="F13" s="211"/>
      <c r="G13" s="213"/>
      <c r="H13" s="209"/>
      <c r="I13" s="211"/>
      <c r="J13" s="211"/>
      <c r="K13" s="211"/>
      <c r="L13" s="211"/>
      <c r="M13" s="211"/>
      <c r="N13" s="211"/>
      <c r="O13" s="211"/>
      <c r="P13" s="211"/>
      <c r="Q13" s="211"/>
      <c r="R13" s="211"/>
      <c r="S13" s="211"/>
      <c r="T13" s="211"/>
    </row>
    <row r="14" spans="1:20" s="207" customFormat="1" ht="15.75" customHeight="1" x14ac:dyDescent="0.2">
      <c r="A14" s="212" t="s">
        <v>207</v>
      </c>
      <c r="B14" s="230"/>
      <c r="C14" s="211"/>
      <c r="D14" s="211"/>
      <c r="E14" s="211"/>
      <c r="F14" s="211"/>
      <c r="G14" s="213"/>
      <c r="H14" s="209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</row>
    <row r="15" spans="1:20" s="207" customFormat="1" ht="15.75" customHeight="1" x14ac:dyDescent="0.2">
      <c r="A15" s="212" t="s">
        <v>119</v>
      </c>
      <c r="B15" s="230"/>
      <c r="C15" s="211"/>
      <c r="D15" s="211"/>
      <c r="E15" s="211"/>
      <c r="F15" s="211"/>
      <c r="G15" s="213"/>
      <c r="H15" s="209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</row>
    <row r="16" spans="1:20" s="207" customFormat="1" ht="15.75" customHeight="1" x14ac:dyDescent="0.2">
      <c r="A16" s="214" t="s">
        <v>121</v>
      </c>
      <c r="B16" s="231"/>
      <c r="C16" s="215"/>
      <c r="D16" s="215"/>
      <c r="E16" s="215"/>
      <c r="F16" s="215"/>
      <c r="G16" s="216"/>
      <c r="H16" s="232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</row>
    <row r="17" spans="1:20" s="207" customFormat="1" ht="15.75" customHeight="1" thickBot="1" x14ac:dyDescent="0.25">
      <c r="A17" s="217" t="s">
        <v>172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</row>
    <row r="18" spans="1:20" s="207" customFormat="1" ht="15.75" customHeight="1" thickTop="1" x14ac:dyDescent="0.2">
      <c r="A18" s="219" t="s">
        <v>173</v>
      </c>
      <c r="B18" s="233">
        <f>งบแสดงผลจ่ายจากรายรับ!B18</f>
        <v>0</v>
      </c>
      <c r="C18" s="220">
        <f>งบแสดงผลจ่ายจากรายรับ!C18</f>
        <v>0</v>
      </c>
      <c r="D18" s="220"/>
      <c r="E18" s="220"/>
      <c r="F18" s="220"/>
      <c r="G18" s="220"/>
      <c r="H18" s="220"/>
      <c r="I18" s="194">
        <f>จ่ายจากเงินรายรับและเงินสะสม!I18</f>
        <v>0</v>
      </c>
      <c r="J18" s="194">
        <f>จ่ายจากเงินรายรับและเงินสะสม!J18</f>
        <v>0</v>
      </c>
      <c r="K18" s="194">
        <f>จ่ายจากเงินรายรับและเงินสะสม!K18</f>
        <v>0</v>
      </c>
      <c r="L18" s="194">
        <f>จ่ายจากเงินรายรับและเงินสะสม!L18</f>
        <v>0</v>
      </c>
      <c r="M18" s="194">
        <f>จ่ายจากเงินรายรับและเงินสะสม!M18</f>
        <v>0</v>
      </c>
      <c r="N18" s="194">
        <f>จ่ายจากเงินรายรับและเงินสะสม!N18</f>
        <v>0</v>
      </c>
      <c r="O18" s="194">
        <f>จ่ายจากเงินรายรับและเงินสะสม!O18</f>
        <v>0</v>
      </c>
      <c r="P18" s="194">
        <f>จ่ายจากเงินรายรับและเงินสะสม!P18</f>
        <v>0</v>
      </c>
      <c r="Q18" s="194">
        <f>จ่ายจากเงินรายรับและเงินสะสม!Q18</f>
        <v>0</v>
      </c>
      <c r="R18" s="194">
        <f>จ่ายจากเงินรายรับและเงินสะสม!R18</f>
        <v>0</v>
      </c>
      <c r="S18" s="194">
        <f>จ่ายจากเงินรายรับและเงินสะสม!S18</f>
        <v>0</v>
      </c>
      <c r="T18" s="194">
        <f>จ่ายจากเงินรายรับและเงินสะสม!T18</f>
        <v>0</v>
      </c>
    </row>
    <row r="19" spans="1:20" s="207" customFormat="1" ht="15.75" customHeight="1" x14ac:dyDescent="0.2">
      <c r="A19" s="212" t="s">
        <v>174</v>
      </c>
      <c r="B19" s="230"/>
      <c r="C19" s="211"/>
      <c r="D19" s="211"/>
      <c r="E19" s="211"/>
      <c r="F19" s="211"/>
      <c r="G19" s="211"/>
      <c r="H19" s="211"/>
      <c r="I19" s="194">
        <f>จ่ายจากเงินรายรับและเงินสะสม!I19</f>
        <v>0</v>
      </c>
      <c r="J19" s="194">
        <f>จ่ายจากเงินรายรับและเงินสะสม!J19</f>
        <v>0</v>
      </c>
      <c r="K19" s="194">
        <f>จ่ายจากเงินรายรับและเงินสะสม!K19</f>
        <v>0</v>
      </c>
      <c r="L19" s="194">
        <f>จ่ายจากเงินรายรับและเงินสะสม!L19</f>
        <v>0</v>
      </c>
      <c r="M19" s="194">
        <f>จ่ายจากเงินรายรับและเงินสะสม!M19</f>
        <v>0</v>
      </c>
      <c r="N19" s="194">
        <f>จ่ายจากเงินรายรับและเงินสะสม!N19</f>
        <v>0</v>
      </c>
      <c r="O19" s="194">
        <f>จ่ายจากเงินรายรับและเงินสะสม!O19</f>
        <v>0</v>
      </c>
      <c r="P19" s="194">
        <f>จ่ายจากเงินรายรับและเงินสะสม!P19</f>
        <v>0</v>
      </c>
      <c r="Q19" s="194">
        <f>จ่ายจากเงินรายรับและเงินสะสม!Q19</f>
        <v>0</v>
      </c>
      <c r="R19" s="194">
        <f>จ่ายจากเงินรายรับและเงินสะสม!R19</f>
        <v>0</v>
      </c>
      <c r="S19" s="194">
        <f>จ่ายจากเงินรายรับและเงินสะสม!S19</f>
        <v>0</v>
      </c>
      <c r="T19" s="194">
        <f>จ่ายจากเงินรายรับและเงินสะสม!T19</f>
        <v>0</v>
      </c>
    </row>
    <row r="20" spans="1:20" s="207" customFormat="1" ht="15.75" customHeight="1" x14ac:dyDescent="0.2">
      <c r="A20" s="212" t="s">
        <v>175</v>
      </c>
      <c r="B20" s="230"/>
      <c r="C20" s="211"/>
      <c r="D20" s="211"/>
      <c r="E20" s="211"/>
      <c r="F20" s="211"/>
      <c r="G20" s="211"/>
      <c r="H20" s="211"/>
      <c r="I20" s="194">
        <f>จ่ายจากเงินรายรับและเงินสะสม!I20</f>
        <v>0</v>
      </c>
      <c r="J20" s="194">
        <f>จ่ายจากเงินรายรับและเงินสะสม!J20</f>
        <v>0</v>
      </c>
      <c r="K20" s="194">
        <f>จ่ายจากเงินรายรับและเงินสะสม!K20</f>
        <v>0</v>
      </c>
      <c r="L20" s="194">
        <f>จ่ายจากเงินรายรับและเงินสะสม!L20</f>
        <v>0</v>
      </c>
      <c r="M20" s="194">
        <f>จ่ายจากเงินรายรับและเงินสะสม!M20</f>
        <v>0</v>
      </c>
      <c r="N20" s="194">
        <f>จ่ายจากเงินรายรับและเงินสะสม!N20</f>
        <v>0</v>
      </c>
      <c r="O20" s="194">
        <f>จ่ายจากเงินรายรับและเงินสะสม!O20</f>
        <v>0</v>
      </c>
      <c r="P20" s="194">
        <f>จ่ายจากเงินรายรับและเงินสะสม!P20</f>
        <v>0</v>
      </c>
      <c r="Q20" s="194">
        <f>จ่ายจากเงินรายรับและเงินสะสม!Q20</f>
        <v>0</v>
      </c>
      <c r="R20" s="194">
        <f>จ่ายจากเงินรายรับและเงินสะสม!R20</f>
        <v>0</v>
      </c>
      <c r="S20" s="194">
        <f>จ่ายจากเงินรายรับและเงินสะสม!S20</f>
        <v>0</v>
      </c>
      <c r="T20" s="194">
        <f>จ่ายจากเงินรายรับและเงินสะสม!T20</f>
        <v>0</v>
      </c>
    </row>
    <row r="21" spans="1:20" s="207" customFormat="1" ht="15.75" customHeight="1" x14ac:dyDescent="0.2">
      <c r="A21" s="212" t="s">
        <v>176</v>
      </c>
      <c r="B21" s="230"/>
      <c r="C21" s="211"/>
      <c r="D21" s="211"/>
      <c r="E21" s="211"/>
      <c r="F21" s="211"/>
      <c r="G21" s="211"/>
      <c r="H21" s="211"/>
      <c r="I21" s="194">
        <f>จ่ายจากเงินรายรับและเงินสะสม!I21</f>
        <v>0</v>
      </c>
      <c r="J21" s="194">
        <f>จ่ายจากเงินรายรับและเงินสะสม!J21</f>
        <v>0</v>
      </c>
      <c r="K21" s="194">
        <f>จ่ายจากเงินรายรับและเงินสะสม!K21</f>
        <v>0</v>
      </c>
      <c r="L21" s="194">
        <f>จ่ายจากเงินรายรับและเงินสะสม!L21</f>
        <v>0</v>
      </c>
      <c r="M21" s="194">
        <f>จ่ายจากเงินรายรับและเงินสะสม!M21</f>
        <v>0</v>
      </c>
      <c r="N21" s="194">
        <f>จ่ายจากเงินรายรับและเงินสะสม!N21</f>
        <v>0</v>
      </c>
      <c r="O21" s="194">
        <f>จ่ายจากเงินรายรับและเงินสะสม!O21</f>
        <v>0</v>
      </c>
      <c r="P21" s="194">
        <f>จ่ายจากเงินรายรับและเงินสะสม!P21</f>
        <v>0</v>
      </c>
      <c r="Q21" s="194">
        <f>จ่ายจากเงินรายรับและเงินสะสม!Q21</f>
        <v>0</v>
      </c>
      <c r="R21" s="194">
        <f>จ่ายจากเงินรายรับและเงินสะสม!R21</f>
        <v>0</v>
      </c>
      <c r="S21" s="194">
        <f>จ่ายจากเงินรายรับและเงินสะสม!S21</f>
        <v>0</v>
      </c>
      <c r="T21" s="194">
        <f>จ่ายจากเงินรายรับและเงินสะสม!T21</f>
        <v>0</v>
      </c>
    </row>
    <row r="22" spans="1:20" s="207" customFormat="1" ht="15.75" customHeight="1" x14ac:dyDescent="0.2">
      <c r="A22" s="212" t="s">
        <v>177</v>
      </c>
      <c r="B22" s="230"/>
      <c r="C22" s="211"/>
      <c r="D22" s="211"/>
      <c r="E22" s="211"/>
      <c r="F22" s="211"/>
      <c r="G22" s="211"/>
      <c r="H22" s="211"/>
      <c r="I22" s="194">
        <f>จ่ายจากเงินรายรับและเงินสะสม!I22</f>
        <v>0</v>
      </c>
      <c r="J22" s="194">
        <f>จ่ายจากเงินรายรับและเงินสะสม!J22</f>
        <v>0</v>
      </c>
      <c r="K22" s="194">
        <f>จ่ายจากเงินรายรับและเงินสะสม!K22</f>
        <v>0</v>
      </c>
      <c r="L22" s="194">
        <f>จ่ายจากเงินรายรับและเงินสะสม!L22</f>
        <v>0</v>
      </c>
      <c r="M22" s="194">
        <f>จ่ายจากเงินรายรับและเงินสะสม!M22</f>
        <v>0</v>
      </c>
      <c r="N22" s="194">
        <f>จ่ายจากเงินรายรับและเงินสะสม!N22</f>
        <v>0</v>
      </c>
      <c r="O22" s="194">
        <f>จ่ายจากเงินรายรับและเงินสะสม!O22</f>
        <v>0</v>
      </c>
      <c r="P22" s="194">
        <f>จ่ายจากเงินรายรับและเงินสะสม!P22</f>
        <v>0</v>
      </c>
      <c r="Q22" s="194">
        <f>จ่ายจากเงินรายรับและเงินสะสม!Q22</f>
        <v>0</v>
      </c>
      <c r="R22" s="194">
        <f>จ่ายจากเงินรายรับและเงินสะสม!R22</f>
        <v>0</v>
      </c>
      <c r="S22" s="194">
        <f>จ่ายจากเงินรายรับและเงินสะสม!S22</f>
        <v>0</v>
      </c>
      <c r="T22" s="194">
        <f>จ่ายจากเงินรายรับและเงินสะสม!T22</f>
        <v>0</v>
      </c>
    </row>
    <row r="23" spans="1:20" s="207" customFormat="1" ht="15.75" customHeight="1" x14ac:dyDescent="0.2">
      <c r="A23" s="212" t="s">
        <v>178</v>
      </c>
      <c r="B23" s="230"/>
      <c r="C23" s="211"/>
      <c r="D23" s="211"/>
      <c r="E23" s="211"/>
      <c r="F23" s="211"/>
      <c r="G23" s="211"/>
      <c r="H23" s="211"/>
      <c r="I23" s="194">
        <f>จ่ายจากเงินรายรับและเงินสะสม!I23</f>
        <v>0</v>
      </c>
      <c r="J23" s="194">
        <f>จ่ายจากเงินรายรับและเงินสะสม!J23</f>
        <v>0</v>
      </c>
      <c r="K23" s="194">
        <f>จ่ายจากเงินรายรับและเงินสะสม!K23</f>
        <v>0</v>
      </c>
      <c r="L23" s="194">
        <f>จ่ายจากเงินรายรับและเงินสะสม!L23</f>
        <v>0</v>
      </c>
      <c r="M23" s="194">
        <f>จ่ายจากเงินรายรับและเงินสะสม!M23</f>
        <v>0</v>
      </c>
      <c r="N23" s="194">
        <f>จ่ายจากเงินรายรับและเงินสะสม!N23</f>
        <v>0</v>
      </c>
      <c r="O23" s="194">
        <f>จ่ายจากเงินรายรับและเงินสะสม!O23</f>
        <v>0</v>
      </c>
      <c r="P23" s="194">
        <f>จ่ายจากเงินรายรับและเงินสะสม!P23</f>
        <v>0</v>
      </c>
      <c r="Q23" s="194">
        <f>จ่ายจากเงินรายรับและเงินสะสม!Q23</f>
        <v>0</v>
      </c>
      <c r="R23" s="194">
        <f>จ่ายจากเงินรายรับและเงินสะสม!R23</f>
        <v>0</v>
      </c>
      <c r="S23" s="194">
        <f>จ่ายจากเงินรายรับและเงินสะสม!S23</f>
        <v>0</v>
      </c>
      <c r="T23" s="194">
        <f>จ่ายจากเงินรายรับและเงินสะสม!T23</f>
        <v>0</v>
      </c>
    </row>
    <row r="24" spans="1:20" s="207" customFormat="1" ht="15.75" customHeight="1" x14ac:dyDescent="0.2">
      <c r="A24" s="212" t="s">
        <v>179</v>
      </c>
      <c r="B24" s="230"/>
      <c r="C24" s="211"/>
      <c r="D24" s="211"/>
      <c r="E24" s="211"/>
      <c r="F24" s="211"/>
      <c r="G24" s="211"/>
      <c r="H24" s="211"/>
      <c r="I24" s="194">
        <f>จ่ายจากเงินรายรับและเงินสะสม!I24</f>
        <v>0</v>
      </c>
      <c r="J24" s="194">
        <f>จ่ายจากเงินรายรับและเงินสะสม!J24</f>
        <v>0</v>
      </c>
      <c r="K24" s="194">
        <f>จ่ายจากเงินรายรับและเงินสะสม!K24</f>
        <v>0</v>
      </c>
      <c r="L24" s="194">
        <f>จ่ายจากเงินรายรับและเงินสะสม!L24</f>
        <v>0</v>
      </c>
      <c r="M24" s="194">
        <f>จ่ายจากเงินรายรับและเงินสะสม!M24</f>
        <v>0</v>
      </c>
      <c r="N24" s="194">
        <f>จ่ายจากเงินรายรับและเงินสะสม!N24</f>
        <v>0</v>
      </c>
      <c r="O24" s="194">
        <f>จ่ายจากเงินรายรับและเงินสะสม!O24</f>
        <v>0</v>
      </c>
      <c r="P24" s="194">
        <f>จ่ายจากเงินรายรับและเงินสะสม!P24</f>
        <v>0</v>
      </c>
      <c r="Q24" s="194">
        <f>จ่ายจากเงินรายรับและเงินสะสม!Q24</f>
        <v>0</v>
      </c>
      <c r="R24" s="194">
        <f>จ่ายจากเงินรายรับและเงินสะสม!R24</f>
        <v>0</v>
      </c>
      <c r="S24" s="194">
        <f>จ่ายจากเงินรายรับและเงินสะสม!S24</f>
        <v>0</v>
      </c>
      <c r="T24" s="194">
        <f>จ่ายจากเงินรายรับและเงินสะสม!T24</f>
        <v>0</v>
      </c>
    </row>
    <row r="25" spans="1:20" s="207" customFormat="1" ht="15.75" customHeight="1" x14ac:dyDescent="0.2">
      <c r="A25" s="212" t="s">
        <v>180</v>
      </c>
      <c r="B25" s="230"/>
      <c r="C25" s="211"/>
      <c r="D25" s="211"/>
      <c r="E25" s="211"/>
      <c r="F25" s="211"/>
      <c r="G25" s="211"/>
      <c r="H25" s="211"/>
      <c r="I25" s="194">
        <f>จ่ายจากเงินรายรับและเงินสะสม!I25</f>
        <v>0</v>
      </c>
      <c r="J25" s="194">
        <f>จ่ายจากเงินรายรับและเงินสะสม!J25</f>
        <v>0</v>
      </c>
      <c r="K25" s="194">
        <f>จ่ายจากเงินรายรับและเงินสะสม!K25</f>
        <v>0</v>
      </c>
      <c r="L25" s="194">
        <f>จ่ายจากเงินรายรับและเงินสะสม!L25</f>
        <v>0</v>
      </c>
      <c r="M25" s="194">
        <f>จ่ายจากเงินรายรับและเงินสะสม!M25</f>
        <v>0</v>
      </c>
      <c r="N25" s="194">
        <f>จ่ายจากเงินรายรับและเงินสะสม!N25</f>
        <v>0</v>
      </c>
      <c r="O25" s="194">
        <f>จ่ายจากเงินรายรับและเงินสะสม!O25</f>
        <v>0</v>
      </c>
      <c r="P25" s="194">
        <f>จ่ายจากเงินรายรับและเงินสะสม!P25</f>
        <v>0</v>
      </c>
      <c r="Q25" s="194">
        <f>จ่ายจากเงินรายรับและเงินสะสม!Q25</f>
        <v>0</v>
      </c>
      <c r="R25" s="194">
        <f>จ่ายจากเงินรายรับและเงินสะสม!R25</f>
        <v>0</v>
      </c>
      <c r="S25" s="194">
        <f>จ่ายจากเงินรายรับและเงินสะสม!S25</f>
        <v>0</v>
      </c>
      <c r="T25" s="194">
        <f>จ่ายจากเงินรายรับและเงินสะสม!T25</f>
        <v>0</v>
      </c>
    </row>
    <row r="26" spans="1:20" s="207" customFormat="1" ht="15.75" customHeight="1" x14ac:dyDescent="0.2">
      <c r="A26" s="214" t="s">
        <v>181</v>
      </c>
      <c r="B26" s="231">
        <f>งบแสดงผลจ่ายจากรายรับ!B26</f>
        <v>0</v>
      </c>
      <c r="C26" s="215">
        <f>งบแสดงผลจ่ายจากรายรับ!C26</f>
        <v>0</v>
      </c>
      <c r="D26" s="215"/>
      <c r="E26" s="215"/>
      <c r="F26" s="215"/>
      <c r="G26" s="215"/>
      <c r="H26" s="215">
        <f t="shared" ref="H26" si="0">SUM(C26:E26)</f>
        <v>0</v>
      </c>
      <c r="I26" s="194">
        <f>จ่ายจากเงินรายรับและเงินสะสม!I26</f>
        <v>0</v>
      </c>
      <c r="J26" s="194">
        <f>จ่ายจากเงินรายรับและเงินสะสม!J26</f>
        <v>0</v>
      </c>
      <c r="K26" s="194">
        <f>จ่ายจากเงินรายรับและเงินสะสม!K26</f>
        <v>0</v>
      </c>
      <c r="L26" s="194">
        <f>จ่ายจากเงินรายรับและเงินสะสม!L26</f>
        <v>0</v>
      </c>
      <c r="M26" s="194">
        <f>จ่ายจากเงินรายรับและเงินสะสม!M26</f>
        <v>0</v>
      </c>
      <c r="N26" s="194">
        <f>จ่ายจากเงินรายรับและเงินสะสม!N26</f>
        <v>0</v>
      </c>
      <c r="O26" s="194">
        <f>จ่ายจากเงินรายรับและเงินสะสม!O26</f>
        <v>0</v>
      </c>
      <c r="P26" s="194">
        <f>จ่ายจากเงินรายรับและเงินสะสม!P26</f>
        <v>0</v>
      </c>
      <c r="Q26" s="194">
        <f>จ่ายจากเงินรายรับและเงินสะสม!Q26</f>
        <v>0</v>
      </c>
      <c r="R26" s="194">
        <f>จ่ายจากเงินรายรับและเงินสะสม!R26</f>
        <v>0</v>
      </c>
      <c r="S26" s="194">
        <f>จ่ายจากเงินรายรับและเงินสะสม!S26</f>
        <v>0</v>
      </c>
      <c r="T26" s="194">
        <f>จ่ายจากเงินรายรับและเงินสะสม!T26</f>
        <v>0</v>
      </c>
    </row>
    <row r="27" spans="1:20" s="207" customFormat="1" ht="15.75" customHeight="1" thickBot="1" x14ac:dyDescent="0.25">
      <c r="A27" s="217" t="s">
        <v>182</v>
      </c>
      <c r="B27" s="222"/>
      <c r="C27" s="222"/>
      <c r="D27" s="222">
        <f t="shared" ref="D27:H27" si="1">SUM(D19:D26)</f>
        <v>0</v>
      </c>
      <c r="E27" s="222">
        <f t="shared" si="1"/>
        <v>0</v>
      </c>
      <c r="F27" s="222">
        <f t="shared" si="1"/>
        <v>0</v>
      </c>
      <c r="G27" s="222">
        <f t="shared" si="1"/>
        <v>0</v>
      </c>
      <c r="H27" s="222">
        <f t="shared" si="1"/>
        <v>0</v>
      </c>
      <c r="I27" s="223">
        <f>จ่ายจากเงินรายรับและเงินสะสม!I27</f>
        <v>0</v>
      </c>
      <c r="J27" s="223">
        <f>จ่ายจากเงินรายรับและเงินสะสม!J27</f>
        <v>0</v>
      </c>
      <c r="K27" s="223">
        <f>จ่ายจากเงินรายรับและเงินสะสม!K27</f>
        <v>0</v>
      </c>
      <c r="L27" s="223">
        <f>จ่ายจากเงินรายรับและเงินสะสม!L27</f>
        <v>0</v>
      </c>
      <c r="M27" s="223">
        <f>จ่ายจากเงินรายรับและเงินสะสม!M27</f>
        <v>0</v>
      </c>
      <c r="N27" s="223">
        <f>จ่ายจากเงินรายรับและเงินสะสม!N27</f>
        <v>0</v>
      </c>
      <c r="O27" s="223">
        <f>จ่ายจากเงินรายรับและเงินสะสม!O27</f>
        <v>0</v>
      </c>
      <c r="P27" s="223">
        <f>จ่ายจากเงินรายรับและเงินสะสม!P27</f>
        <v>0</v>
      </c>
      <c r="Q27" s="223">
        <f>จ่ายจากเงินรายรับและเงินสะสม!Q27</f>
        <v>0</v>
      </c>
      <c r="R27" s="223">
        <f>จ่ายจากเงินรายรับและเงินสะสม!R27</f>
        <v>0</v>
      </c>
      <c r="S27" s="223">
        <f>จ่ายจากเงินรายรับและเงินสะสม!S27</f>
        <v>0</v>
      </c>
      <c r="T27" s="223">
        <f>จ่ายจากเงินรายรับและเงินสะสม!T27</f>
        <v>0</v>
      </c>
    </row>
    <row r="28" spans="1:20" s="207" customFormat="1" ht="15.75" customHeight="1" thickTop="1" thickBot="1" x14ac:dyDescent="0.3">
      <c r="A28" s="238" t="s">
        <v>183</v>
      </c>
      <c r="B28" s="235"/>
      <c r="C28" s="236"/>
      <c r="D28" s="236"/>
      <c r="E28" s="236"/>
      <c r="F28" s="236"/>
      <c r="G28" s="236"/>
      <c r="H28" s="237">
        <f>H27-H17</f>
        <v>0</v>
      </c>
      <c r="I28" s="236"/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</row>
    <row r="29" spans="1:20" ht="15.75" customHeight="1" thickTop="1" x14ac:dyDescent="0.3">
      <c r="A29" s="85" t="s">
        <v>185</v>
      </c>
    </row>
    <row r="30" spans="1:20" ht="15.75" customHeight="1" x14ac:dyDescent="0.3">
      <c r="F30" s="151" t="s">
        <v>334</v>
      </c>
    </row>
    <row r="31" spans="1:20" ht="15.75" customHeight="1" x14ac:dyDescent="0.3">
      <c r="A31" s="242" t="s">
        <v>220</v>
      </c>
      <c r="B31" s="86"/>
      <c r="C31" s="86"/>
      <c r="D31" s="86"/>
      <c r="E31" s="86"/>
      <c r="F31" s="670" t="s">
        <v>335</v>
      </c>
      <c r="G31" s="670"/>
      <c r="H31" s="670"/>
      <c r="I31" s="670"/>
      <c r="J31" s="86"/>
      <c r="K31" s="86"/>
      <c r="L31" s="670" t="s">
        <v>221</v>
      </c>
      <c r="M31" s="670"/>
      <c r="N31" s="670"/>
      <c r="O31" s="670"/>
      <c r="P31" s="86"/>
      <c r="Q31" s="86"/>
      <c r="R31" s="86"/>
      <c r="S31" s="85"/>
      <c r="T31" s="85"/>
    </row>
    <row r="32" spans="1:20" ht="15.75" customHeight="1" x14ac:dyDescent="0.3">
      <c r="A32" s="87" t="s">
        <v>337</v>
      </c>
      <c r="B32" s="86"/>
      <c r="C32" s="86"/>
      <c r="D32" s="86"/>
      <c r="E32" s="86"/>
      <c r="F32" s="670" t="s">
        <v>338</v>
      </c>
      <c r="G32" s="670"/>
      <c r="H32" s="670"/>
      <c r="I32" s="670"/>
      <c r="J32" s="86"/>
      <c r="K32" s="86"/>
      <c r="L32" s="670" t="s">
        <v>222</v>
      </c>
      <c r="M32" s="670"/>
      <c r="N32" s="670"/>
      <c r="O32" s="670"/>
      <c r="P32" s="86"/>
      <c r="Q32" s="86"/>
      <c r="R32" s="86"/>
      <c r="S32" s="85"/>
      <c r="T32" s="85"/>
    </row>
  </sheetData>
  <mergeCells count="7">
    <mergeCell ref="F32:I32"/>
    <mergeCell ref="L32:O32"/>
    <mergeCell ref="A1:T1"/>
    <mergeCell ref="A2:T2"/>
    <mergeCell ref="A3:T3"/>
    <mergeCell ref="F31:I31"/>
    <mergeCell ref="L31:O31"/>
  </mergeCells>
  <pageMargins left="0.70866141732283472" right="0.51181102362204722" top="0" bottom="0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opLeftCell="A19" zoomScale="130" zoomScaleNormal="130" workbookViewId="0">
      <selection activeCell="B9" sqref="B9"/>
    </sheetView>
  </sheetViews>
  <sheetFormatPr defaultRowHeight="15.75" customHeight="1" x14ac:dyDescent="0.3"/>
  <cols>
    <col min="1" max="1" width="14.25" style="85" customWidth="1"/>
    <col min="2" max="2" width="7" style="88" customWidth="1"/>
    <col min="3" max="3" width="7.125" style="89" customWidth="1"/>
    <col min="4" max="4" width="4.875" style="89" customWidth="1"/>
    <col min="5" max="5" width="6.375" style="89" customWidth="1"/>
    <col min="6" max="6" width="4" style="89" customWidth="1"/>
    <col min="7" max="7" width="4.375" style="89" customWidth="1"/>
    <col min="8" max="8" width="4.625" style="89" customWidth="1"/>
    <col min="9" max="9" width="6.875" style="89" customWidth="1"/>
    <col min="10" max="10" width="6.5" style="89" customWidth="1"/>
    <col min="11" max="11" width="5.5" style="89" customWidth="1"/>
    <col min="12" max="12" width="6.5" style="89" customWidth="1"/>
    <col min="13" max="13" width="5.875" style="89" customWidth="1"/>
    <col min="14" max="14" width="5" style="89" customWidth="1"/>
    <col min="15" max="15" width="6.5" style="89" customWidth="1"/>
    <col min="16" max="17" width="5.5" style="89" customWidth="1"/>
    <col min="18" max="18" width="4.75" style="89" customWidth="1"/>
    <col min="19" max="19" width="5.125" style="89" customWidth="1"/>
    <col min="20" max="20" width="4.625" style="89" customWidth="1"/>
    <col min="21" max="21" width="6.75" style="89" customWidth="1"/>
    <col min="22" max="22" width="5.5" style="85" customWidth="1"/>
    <col min="23" max="16384" width="9" style="85"/>
  </cols>
  <sheetData>
    <row r="1" spans="1:21" ht="15.75" customHeight="1" x14ac:dyDescent="0.3">
      <c r="A1" s="671" t="str">
        <f>งบแสดงฐานะ!A1</f>
        <v>เทศบาลตำบลนาดอกคำ อำเภอนาด้วง  จังหวัดเลย</v>
      </c>
      <c r="B1" s="671"/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71"/>
      <c r="T1" s="671"/>
      <c r="U1" s="671"/>
    </row>
    <row r="2" spans="1:21" ht="15.75" customHeight="1" x14ac:dyDescent="0.3">
      <c r="A2" s="671" t="s">
        <v>210</v>
      </c>
      <c r="B2" s="671"/>
      <c r="C2" s="671"/>
      <c r="D2" s="671"/>
      <c r="E2" s="671"/>
      <c r="F2" s="671"/>
      <c r="G2" s="671"/>
      <c r="H2" s="671"/>
      <c r="I2" s="671"/>
      <c r="J2" s="671"/>
      <c r="K2" s="671"/>
      <c r="L2" s="671"/>
      <c r="M2" s="671"/>
      <c r="N2" s="671"/>
      <c r="O2" s="671"/>
      <c r="P2" s="671"/>
      <c r="Q2" s="671"/>
      <c r="R2" s="671"/>
      <c r="S2" s="671"/>
      <c r="T2" s="671"/>
      <c r="U2" s="671"/>
    </row>
    <row r="3" spans="1:21" ht="15.75" customHeight="1" x14ac:dyDescent="0.3">
      <c r="A3" s="671" t="s">
        <v>102</v>
      </c>
      <c r="B3" s="671"/>
      <c r="C3" s="671"/>
      <c r="D3" s="671"/>
      <c r="E3" s="671"/>
      <c r="F3" s="671"/>
      <c r="G3" s="671"/>
      <c r="H3" s="671"/>
      <c r="I3" s="671"/>
      <c r="J3" s="671"/>
      <c r="K3" s="671"/>
      <c r="L3" s="671"/>
      <c r="M3" s="671"/>
      <c r="N3" s="671"/>
      <c r="O3" s="671"/>
      <c r="P3" s="671"/>
      <c r="Q3" s="671"/>
      <c r="R3" s="671"/>
      <c r="S3" s="671"/>
      <c r="T3" s="671"/>
      <c r="U3" s="671"/>
    </row>
    <row r="4" spans="1:21" s="228" customFormat="1" ht="80.25" customHeight="1" x14ac:dyDescent="0.2">
      <c r="A4" s="225" t="s">
        <v>171</v>
      </c>
      <c r="B4" s="226" t="s">
        <v>105</v>
      </c>
      <c r="C4" s="227" t="s">
        <v>184</v>
      </c>
      <c r="D4" s="227" t="s">
        <v>208</v>
      </c>
      <c r="E4" s="227" t="s">
        <v>211</v>
      </c>
      <c r="F4" s="227" t="s">
        <v>212</v>
      </c>
      <c r="G4" s="227" t="s">
        <v>213</v>
      </c>
      <c r="H4" s="227" t="s">
        <v>214</v>
      </c>
      <c r="I4" s="227" t="s">
        <v>56</v>
      </c>
      <c r="J4" s="227" t="s">
        <v>158</v>
      </c>
      <c r="K4" s="227" t="s">
        <v>159</v>
      </c>
      <c r="L4" s="227" t="s">
        <v>160</v>
      </c>
      <c r="M4" s="227" t="s">
        <v>161</v>
      </c>
      <c r="N4" s="227" t="s">
        <v>162</v>
      </c>
      <c r="O4" s="227" t="s">
        <v>163</v>
      </c>
      <c r="P4" s="227" t="s">
        <v>164</v>
      </c>
      <c r="Q4" s="227" t="s">
        <v>165</v>
      </c>
      <c r="R4" s="227" t="s">
        <v>168</v>
      </c>
      <c r="S4" s="227" t="s">
        <v>166</v>
      </c>
      <c r="T4" s="227" t="s">
        <v>167</v>
      </c>
      <c r="U4" s="227" t="s">
        <v>106</v>
      </c>
    </row>
    <row r="5" spans="1:21" s="207" customFormat="1" ht="15.75" customHeight="1" x14ac:dyDescent="0.2">
      <c r="A5" s="204" t="s">
        <v>157</v>
      </c>
      <c r="B5" s="205"/>
      <c r="C5" s="206"/>
      <c r="D5" s="206"/>
      <c r="E5" s="206"/>
      <c r="F5" s="206"/>
      <c r="G5" s="206"/>
      <c r="H5" s="206"/>
      <c r="I5" s="206"/>
      <c r="J5" s="206">
        <f>แสดงรับจ่ายจากสะสมทุนสะสม!I5</f>
        <v>0</v>
      </c>
      <c r="K5" s="206">
        <f>แสดงรับจ่ายจากสะสมทุนสะสม!J5</f>
        <v>0</v>
      </c>
      <c r="L5" s="206">
        <f>แสดงรับจ่ายจากสะสมทุนสะสม!K5</f>
        <v>0</v>
      </c>
      <c r="M5" s="206">
        <f>แสดงรับจ่ายจากสะสมทุนสะสม!L5</f>
        <v>0</v>
      </c>
      <c r="N5" s="206">
        <f>แสดงรับจ่ายจากสะสมทุนสะสม!M5</f>
        <v>0</v>
      </c>
      <c r="O5" s="206">
        <f>แสดงรับจ่ายจากสะสมทุนสะสม!N5</f>
        <v>0</v>
      </c>
      <c r="P5" s="206">
        <f>แสดงรับจ่ายจากสะสมทุนสะสม!O5</f>
        <v>0</v>
      </c>
      <c r="Q5" s="206">
        <f>แสดงรับจ่ายจากสะสมทุนสะสม!P5</f>
        <v>0</v>
      </c>
      <c r="R5" s="206">
        <f>แสดงรับจ่ายจากสะสมทุนสะสม!Q5</f>
        <v>0</v>
      </c>
      <c r="S5" s="206">
        <f>แสดงรับจ่ายจากสะสมทุนสะสม!R5</f>
        <v>0</v>
      </c>
      <c r="T5" s="206">
        <f>แสดงรับจ่ายจากสะสมทุนสะสม!S5</f>
        <v>0</v>
      </c>
      <c r="U5" s="206">
        <f>แสดงรับจ่ายจากสะสมทุนสะสม!T5</f>
        <v>0</v>
      </c>
    </row>
    <row r="6" spans="1:21" s="207" customFormat="1" ht="15.75" customHeight="1" x14ac:dyDescent="0.2">
      <c r="A6" s="208" t="s">
        <v>106</v>
      </c>
      <c r="B6" s="229">
        <f>แสดงรับจ่ายจากสะสมทุนสะสม!B6</f>
        <v>0</v>
      </c>
      <c r="C6" s="209">
        <f>แสดงรับจ่ายจากสะสมทุนสะสม!C6</f>
        <v>0</v>
      </c>
      <c r="D6" s="209"/>
      <c r="E6" s="209">
        <f>แสดงรับจ่ายจากสะสมทุนสะสม!E6</f>
        <v>0</v>
      </c>
      <c r="F6" s="209">
        <f>แสดงรับจ่ายจากสะสมทุนสะสม!F6</f>
        <v>0</v>
      </c>
      <c r="G6" s="209">
        <v>0</v>
      </c>
      <c r="H6" s="209">
        <v>0</v>
      </c>
      <c r="I6" s="240">
        <f>แสดงรับจ่ายจากสะสมทุนสะสม!H6</f>
        <v>0</v>
      </c>
      <c r="J6" s="209">
        <f>แสดงรับจ่ายจากสะสมทุนสะสม!I6</f>
        <v>0</v>
      </c>
      <c r="K6" s="209">
        <f>แสดงรับจ่ายจากสะสมทุนสะสม!J6</f>
        <v>0</v>
      </c>
      <c r="L6" s="209">
        <f>แสดงรับจ่ายจากสะสมทุนสะสม!K6</f>
        <v>0</v>
      </c>
      <c r="M6" s="209">
        <f>แสดงรับจ่ายจากสะสมทุนสะสม!L6</f>
        <v>0</v>
      </c>
      <c r="N6" s="209">
        <f>แสดงรับจ่ายจากสะสมทุนสะสม!M6</f>
        <v>0</v>
      </c>
      <c r="O6" s="209">
        <f>แสดงรับจ่ายจากสะสมทุนสะสม!N6</f>
        <v>0</v>
      </c>
      <c r="P6" s="209">
        <f>แสดงรับจ่ายจากสะสมทุนสะสม!O6</f>
        <v>0</v>
      </c>
      <c r="Q6" s="209">
        <f>แสดงรับจ่ายจากสะสมทุนสะสม!P6</f>
        <v>0</v>
      </c>
      <c r="R6" s="209">
        <f>แสดงรับจ่ายจากสะสมทุนสะสม!Q6</f>
        <v>0</v>
      </c>
      <c r="S6" s="209">
        <f>แสดงรับจ่ายจากสะสมทุนสะสม!R6</f>
        <v>0</v>
      </c>
      <c r="T6" s="209">
        <f>แสดงรับจ่ายจากสะสมทุนสะสม!S6</f>
        <v>0</v>
      </c>
      <c r="U6" s="209">
        <f>แสดงรับจ่ายจากสะสมทุนสะสม!T6</f>
        <v>0</v>
      </c>
    </row>
    <row r="7" spans="1:21" s="207" customFormat="1" ht="15.75" customHeight="1" x14ac:dyDescent="0.2">
      <c r="A7" s="208" t="s">
        <v>195</v>
      </c>
      <c r="B7" s="229">
        <f>แสดงรับจ่ายจากสะสมทุนสะสม!B7</f>
        <v>0</v>
      </c>
      <c r="C7" s="209">
        <f>แสดงรับจ่ายจากสะสมทุนสะสม!C7</f>
        <v>0</v>
      </c>
      <c r="D7" s="209"/>
      <c r="E7" s="209">
        <f>แสดงรับจ่ายจากสะสมทุนสะสม!E7</f>
        <v>0</v>
      </c>
      <c r="F7" s="209">
        <f>แสดงรับจ่ายจากสะสมทุนสะสม!F7</f>
        <v>0</v>
      </c>
      <c r="G7" s="209">
        <v>0</v>
      </c>
      <c r="H7" s="209">
        <v>0</v>
      </c>
      <c r="I7" s="240">
        <f>แสดงรับจ่ายจากสะสมทุนสะสม!H7</f>
        <v>0</v>
      </c>
      <c r="J7" s="211">
        <f>แสดงรับจ่ายจากสะสมทุนสะสม!I7</f>
        <v>0</v>
      </c>
      <c r="K7" s="211">
        <f>แสดงรับจ่ายจากสะสมทุนสะสม!J7</f>
        <v>0</v>
      </c>
      <c r="L7" s="211">
        <f>แสดงรับจ่ายจากสะสมทุนสะสม!K7</f>
        <v>0</v>
      </c>
      <c r="M7" s="209">
        <f>แสดงรับจ่ายจากสะสมทุนสะสม!L7</f>
        <v>0</v>
      </c>
      <c r="N7" s="209">
        <f>แสดงรับจ่ายจากสะสมทุนสะสม!M7</f>
        <v>0</v>
      </c>
      <c r="O7" s="209">
        <f>แสดงรับจ่ายจากสะสมทุนสะสม!N7</f>
        <v>0</v>
      </c>
      <c r="P7" s="209">
        <f>แสดงรับจ่ายจากสะสมทุนสะสม!O7</f>
        <v>0</v>
      </c>
      <c r="Q7" s="209">
        <f>แสดงรับจ่ายจากสะสมทุนสะสม!P7</f>
        <v>0</v>
      </c>
      <c r="R7" s="209">
        <f>แสดงรับจ่ายจากสะสมทุนสะสม!Q7</f>
        <v>0</v>
      </c>
      <c r="S7" s="209">
        <f>แสดงรับจ่ายจากสะสมทุนสะสม!R7</f>
        <v>0</v>
      </c>
      <c r="T7" s="209">
        <f>แสดงรับจ่ายจากสะสมทุนสะสม!S7</f>
        <v>0</v>
      </c>
      <c r="U7" s="209">
        <f>แสดงรับจ่ายจากสะสมทุนสะสม!T7</f>
        <v>0</v>
      </c>
    </row>
    <row r="8" spans="1:21" s="207" customFormat="1" ht="15.75" customHeight="1" x14ac:dyDescent="0.2">
      <c r="A8" s="212" t="s">
        <v>196</v>
      </c>
      <c r="B8" s="230">
        <f>แสดงรับจ่ายจากสะสมทุนสะสม!B8</f>
        <v>0</v>
      </c>
      <c r="C8" s="211">
        <f>แสดงรับจ่ายจากสะสมทุนสะสม!C8</f>
        <v>0</v>
      </c>
      <c r="D8" s="211"/>
      <c r="E8" s="211">
        <f>แสดงรับจ่ายจากสะสมทุนสะสม!E8</f>
        <v>0</v>
      </c>
      <c r="F8" s="211">
        <f>แสดงรับจ่ายจากสะสมทุนสะสม!F8</f>
        <v>0</v>
      </c>
      <c r="G8" s="211">
        <v>0</v>
      </c>
      <c r="H8" s="211">
        <v>0</v>
      </c>
      <c r="I8" s="240">
        <f>แสดงรับจ่ายจากสะสมทุนสะสม!H8</f>
        <v>0</v>
      </c>
      <c r="J8" s="211">
        <f>แสดงรับจ่ายจากสะสมทุนสะสม!I8</f>
        <v>0</v>
      </c>
      <c r="K8" s="211">
        <f>แสดงรับจ่ายจากสะสมทุนสะสม!J8</f>
        <v>0</v>
      </c>
      <c r="L8" s="211">
        <f>แสดงรับจ่ายจากสะสมทุนสะสม!K8</f>
        <v>0</v>
      </c>
      <c r="M8" s="211">
        <f>แสดงรับจ่ายจากสะสมทุนสะสม!L8</f>
        <v>0</v>
      </c>
      <c r="N8" s="211">
        <f>แสดงรับจ่ายจากสะสมทุนสะสม!M8</f>
        <v>0</v>
      </c>
      <c r="O8" s="211">
        <f>แสดงรับจ่ายจากสะสมทุนสะสม!N8</f>
        <v>0</v>
      </c>
      <c r="P8" s="211">
        <f>แสดงรับจ่ายจากสะสมทุนสะสม!O8</f>
        <v>0</v>
      </c>
      <c r="Q8" s="211">
        <f>แสดงรับจ่ายจากสะสมทุนสะสม!P8</f>
        <v>0</v>
      </c>
      <c r="R8" s="211">
        <f>แสดงรับจ่ายจากสะสมทุนสะสม!Q8</f>
        <v>0</v>
      </c>
      <c r="S8" s="211">
        <f>แสดงรับจ่ายจากสะสมทุนสะสม!R8</f>
        <v>0</v>
      </c>
      <c r="T8" s="211">
        <f>แสดงรับจ่ายจากสะสมทุนสะสม!S8</f>
        <v>0</v>
      </c>
      <c r="U8" s="211">
        <f>แสดงรับจ่ายจากสะสมทุนสะสม!T8</f>
        <v>0</v>
      </c>
    </row>
    <row r="9" spans="1:21" s="207" customFormat="1" ht="15.75" customHeight="1" x14ac:dyDescent="0.2">
      <c r="A9" s="212" t="s">
        <v>111</v>
      </c>
      <c r="B9" s="230">
        <f>แสดงรับจ่ายจากสะสมทุนสะสม!B9</f>
        <v>0</v>
      </c>
      <c r="C9" s="211">
        <f>แสดงรับจ่ายจากสะสมทุนสะสม!C9</f>
        <v>0</v>
      </c>
      <c r="D9" s="211"/>
      <c r="E9" s="211">
        <f>แสดงรับจ่ายจากสะสมทุนสะสม!E9</f>
        <v>0</v>
      </c>
      <c r="F9" s="211">
        <f>แสดงรับจ่ายจากสะสมทุนสะสม!F9</f>
        <v>0</v>
      </c>
      <c r="G9" s="211">
        <v>0</v>
      </c>
      <c r="H9" s="211">
        <v>0</v>
      </c>
      <c r="I9" s="240">
        <f>แสดงรับจ่ายจากสะสมทุนสะสม!H9</f>
        <v>0</v>
      </c>
      <c r="J9" s="211">
        <f>แสดงรับจ่ายจากสะสมทุนสะสม!I9</f>
        <v>0</v>
      </c>
      <c r="K9" s="211">
        <f>แสดงรับจ่ายจากสะสมทุนสะสม!J9</f>
        <v>0</v>
      </c>
      <c r="L9" s="211">
        <f>แสดงรับจ่ายจากสะสมทุนสะสม!K9</f>
        <v>0</v>
      </c>
      <c r="M9" s="211">
        <f>แสดงรับจ่ายจากสะสมทุนสะสม!L9</f>
        <v>0</v>
      </c>
      <c r="N9" s="211">
        <f>แสดงรับจ่ายจากสะสมทุนสะสม!M9</f>
        <v>0</v>
      </c>
      <c r="O9" s="211">
        <f>แสดงรับจ่ายจากสะสมทุนสะสม!N9</f>
        <v>0</v>
      </c>
      <c r="P9" s="211">
        <f>แสดงรับจ่ายจากสะสมทุนสะสม!O9</f>
        <v>0</v>
      </c>
      <c r="Q9" s="211">
        <f>แสดงรับจ่ายจากสะสมทุนสะสม!P9</f>
        <v>0</v>
      </c>
      <c r="R9" s="211">
        <f>แสดงรับจ่ายจากสะสมทุนสะสม!Q9</f>
        <v>0</v>
      </c>
      <c r="S9" s="211">
        <f>แสดงรับจ่ายจากสะสมทุนสะสม!R9</f>
        <v>0</v>
      </c>
      <c r="T9" s="211">
        <f>แสดงรับจ่ายจากสะสมทุนสะสม!S9</f>
        <v>0</v>
      </c>
      <c r="U9" s="211">
        <f>แสดงรับจ่ายจากสะสมทุนสะสม!T9</f>
        <v>0</v>
      </c>
    </row>
    <row r="10" spans="1:21" s="207" customFormat="1" ht="15.75" customHeight="1" x14ac:dyDescent="0.2">
      <c r="A10" s="212" t="s">
        <v>112</v>
      </c>
      <c r="B10" s="230">
        <f>แสดงรับจ่ายจากสะสมทุนสะสม!B10</f>
        <v>0</v>
      </c>
      <c r="C10" s="211">
        <f>แสดงรับจ่ายจากสะสมทุนสะสม!C10</f>
        <v>0</v>
      </c>
      <c r="D10" s="211"/>
      <c r="E10" s="211">
        <f>แสดงรับจ่ายจากสะสมทุนสะสม!E10</f>
        <v>0</v>
      </c>
      <c r="F10" s="211">
        <f>แสดงรับจ่ายจากสะสมทุนสะสม!F10</f>
        <v>0</v>
      </c>
      <c r="G10" s="211">
        <v>0</v>
      </c>
      <c r="H10" s="211">
        <v>0</v>
      </c>
      <c r="I10" s="240">
        <f>แสดงรับจ่ายจากสะสมทุนสะสม!H10</f>
        <v>0</v>
      </c>
      <c r="J10" s="211">
        <f>แสดงรับจ่ายจากสะสมทุนสะสม!I10</f>
        <v>0</v>
      </c>
      <c r="K10" s="211">
        <f>แสดงรับจ่ายจากสะสมทุนสะสม!J10</f>
        <v>0</v>
      </c>
      <c r="L10" s="211">
        <f>แสดงรับจ่ายจากสะสมทุนสะสม!K10</f>
        <v>0</v>
      </c>
      <c r="M10" s="211">
        <f>แสดงรับจ่ายจากสะสมทุนสะสม!L10</f>
        <v>0</v>
      </c>
      <c r="N10" s="211">
        <f>แสดงรับจ่ายจากสะสมทุนสะสม!M10</f>
        <v>0</v>
      </c>
      <c r="O10" s="211">
        <f>แสดงรับจ่ายจากสะสมทุนสะสม!N10</f>
        <v>0</v>
      </c>
      <c r="P10" s="211">
        <f>แสดงรับจ่ายจากสะสมทุนสะสม!O10</f>
        <v>0</v>
      </c>
      <c r="Q10" s="211">
        <f>แสดงรับจ่ายจากสะสมทุนสะสม!P10</f>
        <v>0</v>
      </c>
      <c r="R10" s="211">
        <f>แสดงรับจ่ายจากสะสมทุนสะสม!Q10</f>
        <v>0</v>
      </c>
      <c r="S10" s="211">
        <f>แสดงรับจ่ายจากสะสมทุนสะสม!R10</f>
        <v>0</v>
      </c>
      <c r="T10" s="211">
        <f>แสดงรับจ่ายจากสะสมทุนสะสม!S10</f>
        <v>0</v>
      </c>
      <c r="U10" s="211">
        <f>แสดงรับจ่ายจากสะสมทุนสะสม!T10</f>
        <v>0</v>
      </c>
    </row>
    <row r="11" spans="1:21" s="207" customFormat="1" ht="15.75" customHeight="1" x14ac:dyDescent="0.2">
      <c r="A11" s="212" t="s">
        <v>113</v>
      </c>
      <c r="B11" s="230">
        <f>แสดงรับจ่ายจากสะสมทุนสะสม!B11</f>
        <v>0</v>
      </c>
      <c r="C11" s="211">
        <f>แสดงรับจ่ายจากสะสมทุนสะสม!C11</f>
        <v>0</v>
      </c>
      <c r="D11" s="211"/>
      <c r="E11" s="211">
        <f>แสดงรับจ่ายจากสะสมทุนสะสม!E11</f>
        <v>0</v>
      </c>
      <c r="F11" s="211">
        <f>แสดงรับจ่ายจากสะสมทุนสะสม!F11</f>
        <v>0</v>
      </c>
      <c r="G11" s="211">
        <v>0</v>
      </c>
      <c r="H11" s="211">
        <v>0</v>
      </c>
      <c r="I11" s="240">
        <f>แสดงรับจ่ายจากสะสมทุนสะสม!H11</f>
        <v>0</v>
      </c>
      <c r="J11" s="211">
        <f>แสดงรับจ่ายจากสะสมทุนสะสม!I11</f>
        <v>0</v>
      </c>
      <c r="K11" s="211">
        <f>แสดงรับจ่ายจากสะสมทุนสะสม!J11</f>
        <v>0</v>
      </c>
      <c r="L11" s="211">
        <f>แสดงรับจ่ายจากสะสมทุนสะสม!K11</f>
        <v>0</v>
      </c>
      <c r="M11" s="211">
        <f>แสดงรับจ่ายจากสะสมทุนสะสม!L11</f>
        <v>0</v>
      </c>
      <c r="N11" s="211">
        <f>แสดงรับจ่ายจากสะสมทุนสะสม!M11</f>
        <v>0</v>
      </c>
      <c r="O11" s="211">
        <f>แสดงรับจ่ายจากสะสมทุนสะสม!N11</f>
        <v>0</v>
      </c>
      <c r="P11" s="211">
        <f>แสดงรับจ่ายจากสะสมทุนสะสม!O11</f>
        <v>0</v>
      </c>
      <c r="Q11" s="211">
        <f>แสดงรับจ่ายจากสะสมทุนสะสม!P11</f>
        <v>0</v>
      </c>
      <c r="R11" s="211">
        <f>แสดงรับจ่ายจากสะสมทุนสะสม!Q11</f>
        <v>0</v>
      </c>
      <c r="S11" s="211">
        <f>แสดงรับจ่ายจากสะสมทุนสะสม!R11</f>
        <v>0</v>
      </c>
      <c r="T11" s="211">
        <f>แสดงรับจ่ายจากสะสมทุนสะสม!S11</f>
        <v>0</v>
      </c>
      <c r="U11" s="211">
        <f>แสดงรับจ่ายจากสะสมทุนสะสม!T11</f>
        <v>0</v>
      </c>
    </row>
    <row r="12" spans="1:21" s="207" customFormat="1" ht="15.75" customHeight="1" x14ac:dyDescent="0.2">
      <c r="A12" s="212" t="s">
        <v>114</v>
      </c>
      <c r="B12" s="230">
        <f>แสดงรับจ่ายจากสะสมทุนสะสม!B12</f>
        <v>0</v>
      </c>
      <c r="C12" s="211">
        <f>แสดงรับจ่ายจากสะสมทุนสะสม!C12</f>
        <v>0</v>
      </c>
      <c r="D12" s="211"/>
      <c r="E12" s="211">
        <f>แสดงรับจ่ายจากสะสมทุนสะสม!E12</f>
        <v>0</v>
      </c>
      <c r="F12" s="211">
        <f>แสดงรับจ่ายจากสะสมทุนสะสม!F12</f>
        <v>0</v>
      </c>
      <c r="G12" s="211">
        <v>0</v>
      </c>
      <c r="H12" s="211">
        <v>0</v>
      </c>
      <c r="I12" s="240">
        <f>แสดงรับจ่ายจากสะสมทุนสะสม!H12</f>
        <v>0</v>
      </c>
      <c r="J12" s="211">
        <f>แสดงรับจ่ายจากสะสมทุนสะสม!I12</f>
        <v>0</v>
      </c>
      <c r="K12" s="211">
        <f>แสดงรับจ่ายจากสะสมทุนสะสม!J12</f>
        <v>0</v>
      </c>
      <c r="L12" s="211">
        <f>แสดงรับจ่ายจากสะสมทุนสะสม!K12</f>
        <v>0</v>
      </c>
      <c r="M12" s="211">
        <f>แสดงรับจ่ายจากสะสมทุนสะสม!L12</f>
        <v>0</v>
      </c>
      <c r="N12" s="211">
        <f>แสดงรับจ่ายจากสะสมทุนสะสม!M12</f>
        <v>0</v>
      </c>
      <c r="O12" s="211">
        <f>แสดงรับจ่ายจากสะสมทุนสะสม!N12</f>
        <v>0</v>
      </c>
      <c r="P12" s="211">
        <f>แสดงรับจ่ายจากสะสมทุนสะสม!O12</f>
        <v>0</v>
      </c>
      <c r="Q12" s="211">
        <f>แสดงรับจ่ายจากสะสมทุนสะสม!P12</f>
        <v>0</v>
      </c>
      <c r="R12" s="211">
        <f>แสดงรับจ่ายจากสะสมทุนสะสม!Q12</f>
        <v>0</v>
      </c>
      <c r="S12" s="211">
        <f>แสดงรับจ่ายจากสะสมทุนสะสม!R12</f>
        <v>0</v>
      </c>
      <c r="T12" s="211">
        <f>แสดงรับจ่ายจากสะสมทุนสะสม!S12</f>
        <v>0</v>
      </c>
      <c r="U12" s="211">
        <f>แสดงรับจ่ายจากสะสมทุนสะสม!T12</f>
        <v>0</v>
      </c>
    </row>
    <row r="13" spans="1:21" s="207" customFormat="1" ht="15.75" customHeight="1" x14ac:dyDescent="0.2">
      <c r="A13" s="212" t="s">
        <v>206</v>
      </c>
      <c r="B13" s="230">
        <f>แสดงรับจ่ายจากสะสมทุนสะสม!B13</f>
        <v>0</v>
      </c>
      <c r="C13" s="211">
        <f>แสดงรับจ่ายจากสะสมทุนสะสม!C13</f>
        <v>0</v>
      </c>
      <c r="D13" s="211"/>
      <c r="E13" s="211">
        <f>แสดงรับจ่ายจากสะสมทุนสะสม!E13</f>
        <v>0</v>
      </c>
      <c r="F13" s="211">
        <f>แสดงรับจ่ายจากสะสมทุนสะสม!F13</f>
        <v>0</v>
      </c>
      <c r="G13" s="211">
        <v>0</v>
      </c>
      <c r="H13" s="211">
        <v>0</v>
      </c>
      <c r="I13" s="240">
        <f>แสดงรับจ่ายจากสะสมทุนสะสม!H13</f>
        <v>0</v>
      </c>
      <c r="J13" s="211">
        <f>แสดงรับจ่ายจากสะสมทุนสะสม!I13</f>
        <v>0</v>
      </c>
      <c r="K13" s="211">
        <f>แสดงรับจ่ายจากสะสมทุนสะสม!J13</f>
        <v>0</v>
      </c>
      <c r="L13" s="211">
        <f>แสดงรับจ่ายจากสะสมทุนสะสม!K13</f>
        <v>0</v>
      </c>
      <c r="M13" s="211">
        <f>แสดงรับจ่ายจากสะสมทุนสะสม!L13</f>
        <v>0</v>
      </c>
      <c r="N13" s="211">
        <f>แสดงรับจ่ายจากสะสมทุนสะสม!M13</f>
        <v>0</v>
      </c>
      <c r="O13" s="211">
        <f>แสดงรับจ่ายจากสะสมทุนสะสม!N13</f>
        <v>0</v>
      </c>
      <c r="P13" s="211">
        <f>แสดงรับจ่ายจากสะสมทุนสะสม!O13</f>
        <v>0</v>
      </c>
      <c r="Q13" s="211">
        <f>แสดงรับจ่ายจากสะสมทุนสะสม!P13</f>
        <v>0</v>
      </c>
      <c r="R13" s="211">
        <f>แสดงรับจ่ายจากสะสมทุนสะสม!Q13</f>
        <v>0</v>
      </c>
      <c r="S13" s="211">
        <f>แสดงรับจ่ายจากสะสมทุนสะสม!R13</f>
        <v>0</v>
      </c>
      <c r="T13" s="211">
        <f>แสดงรับจ่ายจากสะสมทุนสะสม!S13</f>
        <v>0</v>
      </c>
      <c r="U13" s="211">
        <f>แสดงรับจ่ายจากสะสมทุนสะสม!T13</f>
        <v>0</v>
      </c>
    </row>
    <row r="14" spans="1:21" s="207" customFormat="1" ht="15.75" customHeight="1" x14ac:dyDescent="0.2">
      <c r="A14" s="212" t="s">
        <v>207</v>
      </c>
      <c r="B14" s="230">
        <f>แสดงรับจ่ายจากสะสมทุนสะสม!B14</f>
        <v>0</v>
      </c>
      <c r="C14" s="211">
        <f>แสดงรับจ่ายจากสะสมทุนสะสม!C14</f>
        <v>0</v>
      </c>
      <c r="D14" s="211"/>
      <c r="E14" s="211">
        <f>แสดงรับจ่ายจากสะสมทุนสะสม!E14</f>
        <v>0</v>
      </c>
      <c r="F14" s="211">
        <f>แสดงรับจ่ายจากสะสมทุนสะสม!F14</f>
        <v>0</v>
      </c>
      <c r="G14" s="211">
        <v>0</v>
      </c>
      <c r="H14" s="211">
        <v>0</v>
      </c>
      <c r="I14" s="240">
        <f>แสดงรับจ่ายจากสะสมทุนสะสม!H14</f>
        <v>0</v>
      </c>
      <c r="J14" s="211">
        <f>แสดงรับจ่ายจากสะสมทุนสะสม!I14</f>
        <v>0</v>
      </c>
      <c r="K14" s="211">
        <f>แสดงรับจ่ายจากสะสมทุนสะสม!J14</f>
        <v>0</v>
      </c>
      <c r="L14" s="211">
        <f>แสดงรับจ่ายจากสะสมทุนสะสม!K14</f>
        <v>0</v>
      </c>
      <c r="M14" s="211">
        <f>แสดงรับจ่ายจากสะสมทุนสะสม!L14</f>
        <v>0</v>
      </c>
      <c r="N14" s="211">
        <f>แสดงรับจ่ายจากสะสมทุนสะสม!M14</f>
        <v>0</v>
      </c>
      <c r="O14" s="211">
        <f>แสดงรับจ่ายจากสะสมทุนสะสม!N14</f>
        <v>0</v>
      </c>
      <c r="P14" s="211">
        <f>แสดงรับจ่ายจากสะสมทุนสะสม!O14</f>
        <v>0</v>
      </c>
      <c r="Q14" s="211">
        <f>แสดงรับจ่ายจากสะสมทุนสะสม!P14</f>
        <v>0</v>
      </c>
      <c r="R14" s="211">
        <f>แสดงรับจ่ายจากสะสมทุนสะสม!Q14</f>
        <v>0</v>
      </c>
      <c r="S14" s="211">
        <f>แสดงรับจ่ายจากสะสมทุนสะสม!R14</f>
        <v>0</v>
      </c>
      <c r="T14" s="211">
        <f>แสดงรับจ่ายจากสะสมทุนสะสม!S14</f>
        <v>0</v>
      </c>
      <c r="U14" s="211">
        <f>แสดงรับจ่ายจากสะสมทุนสะสม!T14</f>
        <v>0</v>
      </c>
    </row>
    <row r="15" spans="1:21" s="207" customFormat="1" ht="15.75" customHeight="1" x14ac:dyDescent="0.2">
      <c r="A15" s="212" t="s">
        <v>119</v>
      </c>
      <c r="B15" s="230">
        <f>แสดงรับจ่ายจากสะสมทุนสะสม!B15</f>
        <v>0</v>
      </c>
      <c r="C15" s="211">
        <f>แสดงรับจ่ายจากสะสมทุนสะสม!C15</f>
        <v>0</v>
      </c>
      <c r="D15" s="211"/>
      <c r="E15" s="211">
        <f>แสดงรับจ่ายจากสะสมทุนสะสม!E15</f>
        <v>0</v>
      </c>
      <c r="F15" s="211">
        <f>แสดงรับจ่ายจากสะสมทุนสะสม!F15</f>
        <v>0</v>
      </c>
      <c r="G15" s="211">
        <v>0</v>
      </c>
      <c r="H15" s="211">
        <v>0</v>
      </c>
      <c r="I15" s="240">
        <f>แสดงรับจ่ายจากสะสมทุนสะสม!H15</f>
        <v>0</v>
      </c>
      <c r="J15" s="211">
        <f>แสดงรับจ่ายจากสะสมทุนสะสม!I15</f>
        <v>0</v>
      </c>
      <c r="K15" s="211">
        <f>แสดงรับจ่ายจากสะสมทุนสะสม!J15</f>
        <v>0</v>
      </c>
      <c r="L15" s="211">
        <f>แสดงรับจ่ายจากสะสมทุนสะสม!K15</f>
        <v>0</v>
      </c>
      <c r="M15" s="211">
        <f>แสดงรับจ่ายจากสะสมทุนสะสม!L15</f>
        <v>0</v>
      </c>
      <c r="N15" s="211">
        <f>แสดงรับจ่ายจากสะสมทุนสะสม!M15</f>
        <v>0</v>
      </c>
      <c r="O15" s="211">
        <f>แสดงรับจ่ายจากสะสมทุนสะสม!N15</f>
        <v>0</v>
      </c>
      <c r="P15" s="211">
        <f>แสดงรับจ่ายจากสะสมทุนสะสม!O15</f>
        <v>0</v>
      </c>
      <c r="Q15" s="211">
        <f>แสดงรับจ่ายจากสะสมทุนสะสม!P15</f>
        <v>0</v>
      </c>
      <c r="R15" s="211">
        <f>แสดงรับจ่ายจากสะสมทุนสะสม!Q15</f>
        <v>0</v>
      </c>
      <c r="S15" s="211">
        <f>แสดงรับจ่ายจากสะสมทุนสะสม!R15</f>
        <v>0</v>
      </c>
      <c r="T15" s="211">
        <f>แสดงรับจ่ายจากสะสมทุนสะสม!S15</f>
        <v>0</v>
      </c>
      <c r="U15" s="211">
        <f>แสดงรับจ่ายจากสะสมทุนสะสม!T15</f>
        <v>0</v>
      </c>
    </row>
    <row r="16" spans="1:21" s="207" customFormat="1" ht="15.75" customHeight="1" x14ac:dyDescent="0.2">
      <c r="A16" s="214" t="s">
        <v>121</v>
      </c>
      <c r="B16" s="231">
        <f>แสดงรับจ่ายจากสะสมทุนสะสม!B16</f>
        <v>0</v>
      </c>
      <c r="C16" s="215">
        <f>แสดงรับจ่ายจากสะสมทุนสะสม!C16</f>
        <v>0</v>
      </c>
      <c r="D16" s="215"/>
      <c r="E16" s="215">
        <f>แสดงรับจ่ายจากสะสมทุนสะสม!E16</f>
        <v>0</v>
      </c>
      <c r="F16" s="215">
        <f>แสดงรับจ่ายจากสะสมทุนสะสม!F16</f>
        <v>0</v>
      </c>
      <c r="G16" s="215">
        <v>0</v>
      </c>
      <c r="H16" s="215">
        <v>0</v>
      </c>
      <c r="I16" s="241">
        <f>แสดงรับจ่ายจากสะสมทุนสะสม!H16</f>
        <v>0</v>
      </c>
      <c r="J16" s="215">
        <f>แสดงรับจ่ายจากสะสมทุนสะสม!I16</f>
        <v>0</v>
      </c>
      <c r="K16" s="215">
        <f>แสดงรับจ่ายจากสะสมทุนสะสม!J16</f>
        <v>0</v>
      </c>
      <c r="L16" s="215">
        <f>แสดงรับจ่ายจากสะสมทุนสะสม!K16</f>
        <v>0</v>
      </c>
      <c r="M16" s="215">
        <f>แสดงรับจ่ายจากสะสมทุนสะสม!L16</f>
        <v>0</v>
      </c>
      <c r="N16" s="215">
        <f>แสดงรับจ่ายจากสะสมทุนสะสม!M16</f>
        <v>0</v>
      </c>
      <c r="O16" s="215">
        <f>แสดงรับจ่ายจากสะสมทุนสะสม!N16</f>
        <v>0</v>
      </c>
      <c r="P16" s="215">
        <f>แสดงรับจ่ายจากสะสมทุนสะสม!O16</f>
        <v>0</v>
      </c>
      <c r="Q16" s="215">
        <f>แสดงรับจ่ายจากสะสมทุนสะสม!P16</f>
        <v>0</v>
      </c>
      <c r="R16" s="215">
        <f>แสดงรับจ่ายจากสะสมทุนสะสม!Q16</f>
        <v>0</v>
      </c>
      <c r="S16" s="215">
        <f>แสดงรับจ่ายจากสะสมทุนสะสม!R16</f>
        <v>0</v>
      </c>
      <c r="T16" s="215">
        <f>แสดงรับจ่ายจากสะสมทุนสะสม!S16</f>
        <v>0</v>
      </c>
      <c r="U16" s="215">
        <f>แสดงรับจ่ายจากสะสมทุนสะสม!T16</f>
        <v>0</v>
      </c>
    </row>
    <row r="17" spans="1:21" s="207" customFormat="1" ht="15.75" customHeight="1" thickBot="1" x14ac:dyDescent="0.25">
      <c r="A17" s="239" t="s">
        <v>172</v>
      </c>
      <c r="B17" s="222">
        <f>แสดงรับจ่ายจากสะสมทุนสะสม!B17</f>
        <v>0</v>
      </c>
      <c r="C17" s="222">
        <f>แสดงรับจ่ายจากสะสมทุนสะสม!C17</f>
        <v>0</v>
      </c>
      <c r="D17" s="222">
        <f t="shared" ref="D17:H17" si="0">SUM(D6:D16)</f>
        <v>0</v>
      </c>
      <c r="E17" s="222">
        <f>แสดงรับจ่ายจากสะสมทุนสะสม!E17</f>
        <v>0</v>
      </c>
      <c r="F17" s="222">
        <f>แสดงรับจ่ายจากสะสมทุนสะสม!F17</f>
        <v>0</v>
      </c>
      <c r="G17" s="222">
        <f t="shared" si="0"/>
        <v>0</v>
      </c>
      <c r="H17" s="222">
        <f t="shared" si="0"/>
        <v>0</v>
      </c>
      <c r="I17" s="222">
        <f>แสดงรับจ่ายจากสะสมทุนสะสม!H17</f>
        <v>0</v>
      </c>
      <c r="J17" s="222">
        <f>แสดงรับจ่ายจากสะสมทุนสะสม!I17</f>
        <v>0</v>
      </c>
      <c r="K17" s="222">
        <f>แสดงรับจ่ายจากสะสมทุนสะสม!J17</f>
        <v>0</v>
      </c>
      <c r="L17" s="222">
        <f>แสดงรับจ่ายจากสะสมทุนสะสม!K17</f>
        <v>0</v>
      </c>
      <c r="M17" s="222">
        <f>แสดงรับจ่ายจากสะสมทุนสะสม!L17</f>
        <v>0</v>
      </c>
      <c r="N17" s="222">
        <f>แสดงรับจ่ายจากสะสมทุนสะสม!M17</f>
        <v>0</v>
      </c>
      <c r="O17" s="222">
        <f>แสดงรับจ่ายจากสะสมทุนสะสม!N17</f>
        <v>0</v>
      </c>
      <c r="P17" s="222">
        <f>แสดงรับจ่ายจากสะสมทุนสะสม!O17</f>
        <v>0</v>
      </c>
      <c r="Q17" s="222">
        <f>แสดงรับจ่ายจากสะสมทุนสะสม!P17</f>
        <v>0</v>
      </c>
      <c r="R17" s="222">
        <f>แสดงรับจ่ายจากสะสมทุนสะสม!Q17</f>
        <v>0</v>
      </c>
      <c r="S17" s="222">
        <f>แสดงรับจ่ายจากสะสมทุนสะสม!R17</f>
        <v>0</v>
      </c>
      <c r="T17" s="222">
        <f>แสดงรับจ่ายจากสะสมทุนสะสม!S17</f>
        <v>0</v>
      </c>
      <c r="U17" s="222">
        <f>แสดงรับจ่ายจากสะสมทุนสะสม!T17</f>
        <v>0</v>
      </c>
    </row>
    <row r="18" spans="1:21" s="207" customFormat="1" ht="15.75" customHeight="1" thickTop="1" x14ac:dyDescent="0.2">
      <c r="A18" s="219" t="s">
        <v>173</v>
      </c>
      <c r="B18" s="233">
        <f>แสดงรับจ่ายจากสะสมทุนสะสม!B18</f>
        <v>0</v>
      </c>
      <c r="C18" s="220">
        <f>แสดงรับจ่ายจากสะสมทุนสะสม!C18</f>
        <v>0</v>
      </c>
      <c r="D18" s="220"/>
      <c r="E18" s="220"/>
      <c r="F18" s="220"/>
      <c r="G18" s="220"/>
      <c r="H18" s="220"/>
      <c r="I18" s="220"/>
      <c r="J18" s="194">
        <f>แสดงรับจ่ายจากสะสมทุนสะสม!I18</f>
        <v>0</v>
      </c>
      <c r="K18" s="194">
        <f>แสดงรับจ่ายจากสะสมทุนสะสม!J18</f>
        <v>0</v>
      </c>
      <c r="L18" s="194">
        <f>แสดงรับจ่ายจากสะสมทุนสะสม!K18</f>
        <v>0</v>
      </c>
      <c r="M18" s="194">
        <f>แสดงรับจ่ายจากสะสมทุนสะสม!L18</f>
        <v>0</v>
      </c>
      <c r="N18" s="194">
        <f>แสดงรับจ่ายจากสะสมทุนสะสม!M18</f>
        <v>0</v>
      </c>
      <c r="O18" s="194">
        <f>แสดงรับจ่ายจากสะสมทุนสะสม!N18</f>
        <v>0</v>
      </c>
      <c r="P18" s="194">
        <f>แสดงรับจ่ายจากสะสมทุนสะสม!O18</f>
        <v>0</v>
      </c>
      <c r="Q18" s="194">
        <f>แสดงรับจ่ายจากสะสมทุนสะสม!P18</f>
        <v>0</v>
      </c>
      <c r="R18" s="194">
        <f>แสดงรับจ่ายจากสะสมทุนสะสม!Q18</f>
        <v>0</v>
      </c>
      <c r="S18" s="194">
        <f>แสดงรับจ่ายจากสะสมทุนสะสม!R18</f>
        <v>0</v>
      </c>
      <c r="T18" s="194">
        <f>แสดงรับจ่ายจากสะสมทุนสะสม!S18</f>
        <v>0</v>
      </c>
      <c r="U18" s="194">
        <f>แสดงรับจ่ายจากสะสมทุนสะสม!T18</f>
        <v>0</v>
      </c>
    </row>
    <row r="19" spans="1:21" s="207" customFormat="1" ht="15.75" customHeight="1" x14ac:dyDescent="0.2">
      <c r="A19" s="212" t="s">
        <v>174</v>
      </c>
      <c r="B19" s="230">
        <f>แสดงรับจ่ายจากสะสมทุนสะสม!B19</f>
        <v>0</v>
      </c>
      <c r="C19" s="211">
        <f>แสดงรับจ่ายจากสะสมทุนสะสม!C19</f>
        <v>0</v>
      </c>
      <c r="D19" s="211"/>
      <c r="E19" s="211"/>
      <c r="F19" s="211"/>
      <c r="G19" s="211"/>
      <c r="H19" s="211"/>
      <c r="I19" s="211">
        <f>SUM(C19:E19)</f>
        <v>0</v>
      </c>
      <c r="J19" s="194">
        <f>แสดงรับจ่ายจากสะสมทุนสะสม!I19</f>
        <v>0</v>
      </c>
      <c r="K19" s="194">
        <f>แสดงรับจ่ายจากสะสมทุนสะสม!J19</f>
        <v>0</v>
      </c>
      <c r="L19" s="194">
        <f>แสดงรับจ่ายจากสะสมทุนสะสม!K19</f>
        <v>0</v>
      </c>
      <c r="M19" s="194">
        <f>แสดงรับจ่ายจากสะสมทุนสะสม!L19</f>
        <v>0</v>
      </c>
      <c r="N19" s="194">
        <f>แสดงรับจ่ายจากสะสมทุนสะสม!M19</f>
        <v>0</v>
      </c>
      <c r="O19" s="194">
        <f>แสดงรับจ่ายจากสะสมทุนสะสม!N19</f>
        <v>0</v>
      </c>
      <c r="P19" s="194">
        <f>แสดงรับจ่ายจากสะสมทุนสะสม!O19</f>
        <v>0</v>
      </c>
      <c r="Q19" s="194">
        <f>แสดงรับจ่ายจากสะสมทุนสะสม!P19</f>
        <v>0</v>
      </c>
      <c r="R19" s="194">
        <f>แสดงรับจ่ายจากสะสมทุนสะสม!Q19</f>
        <v>0</v>
      </c>
      <c r="S19" s="194">
        <f>แสดงรับจ่ายจากสะสมทุนสะสม!R19</f>
        <v>0</v>
      </c>
      <c r="T19" s="194">
        <f>แสดงรับจ่ายจากสะสมทุนสะสม!S19</f>
        <v>0</v>
      </c>
      <c r="U19" s="194">
        <f>แสดงรับจ่ายจากสะสมทุนสะสม!T19</f>
        <v>0</v>
      </c>
    </row>
    <row r="20" spans="1:21" s="207" customFormat="1" ht="15.75" customHeight="1" x14ac:dyDescent="0.2">
      <c r="A20" s="212" t="s">
        <v>175</v>
      </c>
      <c r="B20" s="230">
        <f>แสดงรับจ่ายจากสะสมทุนสะสม!B20</f>
        <v>0</v>
      </c>
      <c r="C20" s="211">
        <f>แสดงรับจ่ายจากสะสมทุนสะสม!C20</f>
        <v>0</v>
      </c>
      <c r="D20" s="211"/>
      <c r="E20" s="211"/>
      <c r="F20" s="211"/>
      <c r="G20" s="211"/>
      <c r="H20" s="211"/>
      <c r="I20" s="211">
        <f t="shared" ref="I20:I26" si="1">SUM(C20:E20)</f>
        <v>0</v>
      </c>
      <c r="J20" s="194">
        <f>แสดงรับจ่ายจากสะสมทุนสะสม!I20</f>
        <v>0</v>
      </c>
      <c r="K20" s="194">
        <f>แสดงรับจ่ายจากสะสมทุนสะสม!J20</f>
        <v>0</v>
      </c>
      <c r="L20" s="194">
        <f>แสดงรับจ่ายจากสะสมทุนสะสม!K20</f>
        <v>0</v>
      </c>
      <c r="M20" s="194">
        <f>แสดงรับจ่ายจากสะสมทุนสะสม!L20</f>
        <v>0</v>
      </c>
      <c r="N20" s="194">
        <f>แสดงรับจ่ายจากสะสมทุนสะสม!M20</f>
        <v>0</v>
      </c>
      <c r="O20" s="194">
        <f>แสดงรับจ่ายจากสะสมทุนสะสม!N20</f>
        <v>0</v>
      </c>
      <c r="P20" s="194">
        <f>แสดงรับจ่ายจากสะสมทุนสะสม!O20</f>
        <v>0</v>
      </c>
      <c r="Q20" s="194">
        <f>แสดงรับจ่ายจากสะสมทุนสะสม!P20</f>
        <v>0</v>
      </c>
      <c r="R20" s="194">
        <f>แสดงรับจ่ายจากสะสมทุนสะสม!Q20</f>
        <v>0</v>
      </c>
      <c r="S20" s="194">
        <f>แสดงรับจ่ายจากสะสมทุนสะสม!R20</f>
        <v>0</v>
      </c>
      <c r="T20" s="194">
        <f>แสดงรับจ่ายจากสะสมทุนสะสม!S20</f>
        <v>0</v>
      </c>
      <c r="U20" s="194">
        <f>แสดงรับจ่ายจากสะสมทุนสะสม!T20</f>
        <v>0</v>
      </c>
    </row>
    <row r="21" spans="1:21" s="207" customFormat="1" ht="15.75" customHeight="1" x14ac:dyDescent="0.2">
      <c r="A21" s="212" t="s">
        <v>176</v>
      </c>
      <c r="B21" s="230">
        <f>แสดงรับจ่ายจากสะสมทุนสะสม!B21</f>
        <v>0</v>
      </c>
      <c r="C21" s="211">
        <f>แสดงรับจ่ายจากสะสมทุนสะสม!C21</f>
        <v>0</v>
      </c>
      <c r="D21" s="211"/>
      <c r="E21" s="211"/>
      <c r="F21" s="211"/>
      <c r="G21" s="211"/>
      <c r="H21" s="211"/>
      <c r="I21" s="211">
        <f t="shared" si="1"/>
        <v>0</v>
      </c>
      <c r="J21" s="194">
        <f>แสดงรับจ่ายจากสะสมทุนสะสม!I21</f>
        <v>0</v>
      </c>
      <c r="K21" s="194">
        <f>แสดงรับจ่ายจากสะสมทุนสะสม!J21</f>
        <v>0</v>
      </c>
      <c r="L21" s="194">
        <f>แสดงรับจ่ายจากสะสมทุนสะสม!K21</f>
        <v>0</v>
      </c>
      <c r="M21" s="194">
        <f>แสดงรับจ่ายจากสะสมทุนสะสม!L21</f>
        <v>0</v>
      </c>
      <c r="N21" s="194">
        <f>แสดงรับจ่ายจากสะสมทุนสะสม!M21</f>
        <v>0</v>
      </c>
      <c r="O21" s="194">
        <f>แสดงรับจ่ายจากสะสมทุนสะสม!N21</f>
        <v>0</v>
      </c>
      <c r="P21" s="194">
        <f>แสดงรับจ่ายจากสะสมทุนสะสม!O21</f>
        <v>0</v>
      </c>
      <c r="Q21" s="194">
        <f>แสดงรับจ่ายจากสะสมทุนสะสม!P21</f>
        <v>0</v>
      </c>
      <c r="R21" s="194">
        <f>แสดงรับจ่ายจากสะสมทุนสะสม!Q21</f>
        <v>0</v>
      </c>
      <c r="S21" s="194">
        <f>แสดงรับจ่ายจากสะสมทุนสะสม!R21</f>
        <v>0</v>
      </c>
      <c r="T21" s="194">
        <f>แสดงรับจ่ายจากสะสมทุนสะสม!S21</f>
        <v>0</v>
      </c>
      <c r="U21" s="194">
        <f>แสดงรับจ่ายจากสะสมทุนสะสม!T21</f>
        <v>0</v>
      </c>
    </row>
    <row r="22" spans="1:21" s="207" customFormat="1" ht="15.75" customHeight="1" x14ac:dyDescent="0.2">
      <c r="A22" s="212" t="s">
        <v>177</v>
      </c>
      <c r="B22" s="230">
        <f>แสดงรับจ่ายจากสะสมทุนสะสม!B22</f>
        <v>0</v>
      </c>
      <c r="C22" s="211">
        <f>แสดงรับจ่ายจากสะสมทุนสะสม!C22</f>
        <v>0</v>
      </c>
      <c r="D22" s="211"/>
      <c r="E22" s="211"/>
      <c r="F22" s="211"/>
      <c r="G22" s="211"/>
      <c r="H22" s="211"/>
      <c r="I22" s="211">
        <f t="shared" si="1"/>
        <v>0</v>
      </c>
      <c r="J22" s="194">
        <f>แสดงรับจ่ายจากสะสมทุนสะสม!I22</f>
        <v>0</v>
      </c>
      <c r="K22" s="194">
        <f>แสดงรับจ่ายจากสะสมทุนสะสม!J22</f>
        <v>0</v>
      </c>
      <c r="L22" s="194">
        <f>แสดงรับจ่ายจากสะสมทุนสะสม!K22</f>
        <v>0</v>
      </c>
      <c r="M22" s="194">
        <f>แสดงรับจ่ายจากสะสมทุนสะสม!L22</f>
        <v>0</v>
      </c>
      <c r="N22" s="194">
        <f>แสดงรับจ่ายจากสะสมทุนสะสม!M22</f>
        <v>0</v>
      </c>
      <c r="O22" s="194">
        <f>แสดงรับจ่ายจากสะสมทุนสะสม!N22</f>
        <v>0</v>
      </c>
      <c r="P22" s="194">
        <f>แสดงรับจ่ายจากสะสมทุนสะสม!O22</f>
        <v>0</v>
      </c>
      <c r="Q22" s="194">
        <f>แสดงรับจ่ายจากสะสมทุนสะสม!P22</f>
        <v>0</v>
      </c>
      <c r="R22" s="194">
        <f>แสดงรับจ่ายจากสะสมทุนสะสม!Q22</f>
        <v>0</v>
      </c>
      <c r="S22" s="194">
        <f>แสดงรับจ่ายจากสะสมทุนสะสม!R22</f>
        <v>0</v>
      </c>
      <c r="T22" s="194">
        <f>แสดงรับจ่ายจากสะสมทุนสะสม!S22</f>
        <v>0</v>
      </c>
      <c r="U22" s="194">
        <f>แสดงรับจ่ายจากสะสมทุนสะสม!T22</f>
        <v>0</v>
      </c>
    </row>
    <row r="23" spans="1:21" s="207" customFormat="1" ht="15.75" customHeight="1" x14ac:dyDescent="0.2">
      <c r="A23" s="212" t="s">
        <v>178</v>
      </c>
      <c r="B23" s="230">
        <f>แสดงรับจ่ายจากสะสมทุนสะสม!B23</f>
        <v>0</v>
      </c>
      <c r="C23" s="211">
        <f>แสดงรับจ่ายจากสะสมทุนสะสม!C23</f>
        <v>0</v>
      </c>
      <c r="D23" s="211"/>
      <c r="E23" s="211"/>
      <c r="F23" s="211"/>
      <c r="G23" s="211"/>
      <c r="H23" s="211"/>
      <c r="I23" s="211">
        <f t="shared" si="1"/>
        <v>0</v>
      </c>
      <c r="J23" s="194">
        <f>แสดงรับจ่ายจากสะสมทุนสะสม!I23</f>
        <v>0</v>
      </c>
      <c r="K23" s="194">
        <f>แสดงรับจ่ายจากสะสมทุนสะสม!J23</f>
        <v>0</v>
      </c>
      <c r="L23" s="194">
        <f>แสดงรับจ่ายจากสะสมทุนสะสม!K23</f>
        <v>0</v>
      </c>
      <c r="M23" s="194">
        <f>แสดงรับจ่ายจากสะสมทุนสะสม!L23</f>
        <v>0</v>
      </c>
      <c r="N23" s="194">
        <f>แสดงรับจ่ายจากสะสมทุนสะสม!M23</f>
        <v>0</v>
      </c>
      <c r="O23" s="194">
        <f>แสดงรับจ่ายจากสะสมทุนสะสม!N23</f>
        <v>0</v>
      </c>
      <c r="P23" s="194">
        <f>แสดงรับจ่ายจากสะสมทุนสะสม!O23</f>
        <v>0</v>
      </c>
      <c r="Q23" s="194">
        <f>แสดงรับจ่ายจากสะสมทุนสะสม!P23</f>
        <v>0</v>
      </c>
      <c r="R23" s="194">
        <f>แสดงรับจ่ายจากสะสมทุนสะสม!Q23</f>
        <v>0</v>
      </c>
      <c r="S23" s="194">
        <f>แสดงรับจ่ายจากสะสมทุนสะสม!R23</f>
        <v>0</v>
      </c>
      <c r="T23" s="194">
        <f>แสดงรับจ่ายจากสะสมทุนสะสม!S23</f>
        <v>0</v>
      </c>
      <c r="U23" s="194">
        <f>แสดงรับจ่ายจากสะสมทุนสะสม!T23</f>
        <v>0</v>
      </c>
    </row>
    <row r="24" spans="1:21" s="207" customFormat="1" ht="15.75" customHeight="1" x14ac:dyDescent="0.2">
      <c r="A24" s="212" t="s">
        <v>179</v>
      </c>
      <c r="B24" s="230">
        <f>แสดงรับจ่ายจากสะสมทุนสะสม!B24</f>
        <v>0</v>
      </c>
      <c r="C24" s="211">
        <f>แสดงรับจ่ายจากสะสมทุนสะสม!C24</f>
        <v>0</v>
      </c>
      <c r="D24" s="211"/>
      <c r="E24" s="211"/>
      <c r="F24" s="211"/>
      <c r="G24" s="211"/>
      <c r="H24" s="211"/>
      <c r="I24" s="211">
        <f t="shared" si="1"/>
        <v>0</v>
      </c>
      <c r="J24" s="194">
        <f>แสดงรับจ่ายจากสะสมทุนสะสม!I24</f>
        <v>0</v>
      </c>
      <c r="K24" s="194">
        <f>แสดงรับจ่ายจากสะสมทุนสะสม!J24</f>
        <v>0</v>
      </c>
      <c r="L24" s="194">
        <f>แสดงรับจ่ายจากสะสมทุนสะสม!K24</f>
        <v>0</v>
      </c>
      <c r="M24" s="194">
        <f>แสดงรับจ่ายจากสะสมทุนสะสม!L24</f>
        <v>0</v>
      </c>
      <c r="N24" s="194">
        <f>แสดงรับจ่ายจากสะสมทุนสะสม!M24</f>
        <v>0</v>
      </c>
      <c r="O24" s="194">
        <f>แสดงรับจ่ายจากสะสมทุนสะสม!N24</f>
        <v>0</v>
      </c>
      <c r="P24" s="194">
        <f>แสดงรับจ่ายจากสะสมทุนสะสม!O24</f>
        <v>0</v>
      </c>
      <c r="Q24" s="194">
        <f>แสดงรับจ่ายจากสะสมทุนสะสม!P24</f>
        <v>0</v>
      </c>
      <c r="R24" s="194">
        <f>แสดงรับจ่ายจากสะสมทุนสะสม!Q24</f>
        <v>0</v>
      </c>
      <c r="S24" s="194">
        <f>แสดงรับจ่ายจากสะสมทุนสะสม!R24</f>
        <v>0</v>
      </c>
      <c r="T24" s="194">
        <f>แสดงรับจ่ายจากสะสมทุนสะสม!S24</f>
        <v>0</v>
      </c>
      <c r="U24" s="194">
        <f>แสดงรับจ่ายจากสะสมทุนสะสม!T24</f>
        <v>0</v>
      </c>
    </row>
    <row r="25" spans="1:21" s="207" customFormat="1" ht="15.75" customHeight="1" x14ac:dyDescent="0.2">
      <c r="A25" s="212" t="s">
        <v>180</v>
      </c>
      <c r="B25" s="230">
        <f>แสดงรับจ่ายจากสะสมทุนสะสม!B25</f>
        <v>0</v>
      </c>
      <c r="C25" s="211">
        <f>แสดงรับจ่ายจากสะสมทุนสะสม!C25</f>
        <v>0</v>
      </c>
      <c r="D25" s="211"/>
      <c r="E25" s="211"/>
      <c r="F25" s="211"/>
      <c r="G25" s="211"/>
      <c r="H25" s="211"/>
      <c r="I25" s="211">
        <f t="shared" si="1"/>
        <v>0</v>
      </c>
      <c r="J25" s="194">
        <f>แสดงรับจ่ายจากสะสมทุนสะสม!I25</f>
        <v>0</v>
      </c>
      <c r="K25" s="194">
        <f>แสดงรับจ่ายจากสะสมทุนสะสม!J25</f>
        <v>0</v>
      </c>
      <c r="L25" s="194">
        <f>แสดงรับจ่ายจากสะสมทุนสะสม!K25</f>
        <v>0</v>
      </c>
      <c r="M25" s="194">
        <f>แสดงรับจ่ายจากสะสมทุนสะสม!L25</f>
        <v>0</v>
      </c>
      <c r="N25" s="194">
        <f>แสดงรับจ่ายจากสะสมทุนสะสม!M25</f>
        <v>0</v>
      </c>
      <c r="O25" s="194">
        <f>แสดงรับจ่ายจากสะสมทุนสะสม!N25</f>
        <v>0</v>
      </c>
      <c r="P25" s="194">
        <f>แสดงรับจ่ายจากสะสมทุนสะสม!O25</f>
        <v>0</v>
      </c>
      <c r="Q25" s="194">
        <f>แสดงรับจ่ายจากสะสมทุนสะสม!P25</f>
        <v>0</v>
      </c>
      <c r="R25" s="194">
        <f>แสดงรับจ่ายจากสะสมทุนสะสม!Q25</f>
        <v>0</v>
      </c>
      <c r="S25" s="194">
        <f>แสดงรับจ่ายจากสะสมทุนสะสม!R25</f>
        <v>0</v>
      </c>
      <c r="T25" s="194">
        <f>แสดงรับจ่ายจากสะสมทุนสะสม!S25</f>
        <v>0</v>
      </c>
      <c r="U25" s="194">
        <f>แสดงรับจ่ายจากสะสมทุนสะสม!T25</f>
        <v>0</v>
      </c>
    </row>
    <row r="26" spans="1:21" s="207" customFormat="1" ht="15.75" customHeight="1" x14ac:dyDescent="0.2">
      <c r="A26" s="214" t="s">
        <v>181</v>
      </c>
      <c r="B26" s="231">
        <f>แสดงรับจ่ายจากสะสมทุนสะสม!B26</f>
        <v>0</v>
      </c>
      <c r="C26" s="215">
        <f>แสดงรับจ่ายจากสะสมทุนสะสม!C26</f>
        <v>0</v>
      </c>
      <c r="D26" s="215"/>
      <c r="E26" s="215"/>
      <c r="F26" s="215"/>
      <c r="G26" s="215"/>
      <c r="H26" s="215"/>
      <c r="I26" s="215">
        <f t="shared" si="1"/>
        <v>0</v>
      </c>
      <c r="J26" s="194">
        <f>แสดงรับจ่ายจากสะสมทุนสะสม!I26</f>
        <v>0</v>
      </c>
      <c r="K26" s="194">
        <f>แสดงรับจ่ายจากสะสมทุนสะสม!J26</f>
        <v>0</v>
      </c>
      <c r="L26" s="194">
        <f>แสดงรับจ่ายจากสะสมทุนสะสม!K26</f>
        <v>0</v>
      </c>
      <c r="M26" s="194">
        <f>แสดงรับจ่ายจากสะสมทุนสะสม!L26</f>
        <v>0</v>
      </c>
      <c r="N26" s="194">
        <f>แสดงรับจ่ายจากสะสมทุนสะสม!M26</f>
        <v>0</v>
      </c>
      <c r="O26" s="194">
        <f>แสดงรับจ่ายจากสะสมทุนสะสม!N26</f>
        <v>0</v>
      </c>
      <c r="P26" s="194">
        <f>แสดงรับจ่ายจากสะสมทุนสะสม!O26</f>
        <v>0</v>
      </c>
      <c r="Q26" s="194">
        <f>แสดงรับจ่ายจากสะสมทุนสะสม!P26</f>
        <v>0</v>
      </c>
      <c r="R26" s="194">
        <f>แสดงรับจ่ายจากสะสมทุนสะสม!Q26</f>
        <v>0</v>
      </c>
      <c r="S26" s="194">
        <f>แสดงรับจ่ายจากสะสมทุนสะสม!R26</f>
        <v>0</v>
      </c>
      <c r="T26" s="194">
        <f>แสดงรับจ่ายจากสะสมทุนสะสม!S26</f>
        <v>0</v>
      </c>
      <c r="U26" s="194">
        <f>แสดงรับจ่ายจากสะสมทุนสะสม!T26</f>
        <v>0</v>
      </c>
    </row>
    <row r="27" spans="1:21" s="207" customFormat="1" ht="15.75" customHeight="1" thickBot="1" x14ac:dyDescent="0.25">
      <c r="A27" s="217" t="s">
        <v>182</v>
      </c>
      <c r="B27" s="222">
        <f>แสดงรับจ่ายจากสะสมทุนสะสม!B27</f>
        <v>0</v>
      </c>
      <c r="C27" s="222">
        <f>แสดงรับจ่ายจากสะสมทุนสะสม!C27</f>
        <v>0</v>
      </c>
      <c r="D27" s="222">
        <f t="shared" ref="D27:I27" si="2">SUM(D19:D26)</f>
        <v>0</v>
      </c>
      <c r="E27" s="222">
        <f t="shared" si="2"/>
        <v>0</v>
      </c>
      <c r="F27" s="222">
        <f t="shared" si="2"/>
        <v>0</v>
      </c>
      <c r="G27" s="222">
        <f t="shared" si="2"/>
        <v>0</v>
      </c>
      <c r="H27" s="222">
        <f t="shared" si="2"/>
        <v>0</v>
      </c>
      <c r="I27" s="222">
        <f t="shared" si="2"/>
        <v>0</v>
      </c>
      <c r="J27" s="223">
        <f>แสดงรับจ่ายจากสะสมทุนสะสม!I27</f>
        <v>0</v>
      </c>
      <c r="K27" s="223">
        <f>แสดงรับจ่ายจากสะสมทุนสะสม!J27</f>
        <v>0</v>
      </c>
      <c r="L27" s="223">
        <f>แสดงรับจ่ายจากสะสมทุนสะสม!K27</f>
        <v>0</v>
      </c>
      <c r="M27" s="223">
        <f>แสดงรับจ่ายจากสะสมทุนสะสม!L27</f>
        <v>0</v>
      </c>
      <c r="N27" s="223">
        <f>แสดงรับจ่ายจากสะสมทุนสะสม!M27</f>
        <v>0</v>
      </c>
      <c r="O27" s="223">
        <f>แสดงรับจ่ายจากสะสมทุนสะสม!N27</f>
        <v>0</v>
      </c>
      <c r="P27" s="223">
        <f>แสดงรับจ่ายจากสะสมทุนสะสม!O27</f>
        <v>0</v>
      </c>
      <c r="Q27" s="223">
        <f>แสดงรับจ่ายจากสะสมทุนสะสม!P27</f>
        <v>0</v>
      </c>
      <c r="R27" s="223">
        <f>แสดงรับจ่ายจากสะสมทุนสะสม!Q27</f>
        <v>0</v>
      </c>
      <c r="S27" s="223">
        <f>แสดงรับจ่ายจากสะสมทุนสะสม!R27</f>
        <v>0</v>
      </c>
      <c r="T27" s="223">
        <f>แสดงรับจ่ายจากสะสมทุนสะสม!S27</f>
        <v>0</v>
      </c>
      <c r="U27" s="223">
        <f>แสดงรับจ่ายจากสะสมทุนสะสม!T27</f>
        <v>0</v>
      </c>
    </row>
    <row r="28" spans="1:21" s="207" customFormat="1" ht="15.75" customHeight="1" thickTop="1" thickBot="1" x14ac:dyDescent="0.25">
      <c r="A28" s="234" t="s">
        <v>183</v>
      </c>
      <c r="B28" s="235"/>
      <c r="C28" s="236"/>
      <c r="D28" s="236"/>
      <c r="E28" s="236"/>
      <c r="F28" s="236"/>
      <c r="G28" s="236"/>
      <c r="H28" s="236"/>
      <c r="I28" s="237">
        <f>I27-I17</f>
        <v>0</v>
      </c>
      <c r="J28" s="236"/>
      <c r="K28" s="236"/>
      <c r="L28" s="236"/>
      <c r="M28" s="236"/>
      <c r="N28" s="236"/>
      <c r="O28" s="236"/>
      <c r="P28" s="236"/>
      <c r="Q28" s="236"/>
      <c r="R28" s="236"/>
      <c r="S28" s="236"/>
      <c r="T28" s="236"/>
      <c r="U28" s="236"/>
    </row>
    <row r="29" spans="1:21" ht="15.75" customHeight="1" thickTop="1" x14ac:dyDescent="0.3">
      <c r="A29" s="85" t="s">
        <v>185</v>
      </c>
    </row>
    <row r="30" spans="1:21" ht="15.75" customHeight="1" x14ac:dyDescent="0.3">
      <c r="F30" s="151" t="s">
        <v>334</v>
      </c>
      <c r="U30" s="85"/>
    </row>
    <row r="31" spans="1:21" ht="15.75" customHeight="1" x14ac:dyDescent="0.3">
      <c r="A31" s="242" t="s">
        <v>220</v>
      </c>
      <c r="B31" s="243"/>
      <c r="C31" s="86"/>
      <c r="D31" s="86"/>
      <c r="E31" s="86"/>
      <c r="F31" s="670" t="s">
        <v>335</v>
      </c>
      <c r="G31" s="670"/>
      <c r="H31" s="670"/>
      <c r="I31" s="670"/>
      <c r="J31" s="86"/>
      <c r="K31" s="86"/>
      <c r="L31" s="670" t="s">
        <v>221</v>
      </c>
      <c r="M31" s="670"/>
      <c r="N31" s="670"/>
      <c r="O31" s="670"/>
      <c r="P31" s="86"/>
      <c r="Q31" s="86"/>
      <c r="R31" s="86"/>
      <c r="S31" s="85"/>
      <c r="T31" s="85"/>
      <c r="U31" s="85"/>
    </row>
    <row r="32" spans="1:21" ht="15.75" customHeight="1" x14ac:dyDescent="0.3">
      <c r="A32" s="87" t="s">
        <v>336</v>
      </c>
      <c r="B32" s="86"/>
      <c r="C32" s="86"/>
      <c r="D32" s="86"/>
      <c r="E32" s="86"/>
      <c r="F32" s="670" t="s">
        <v>338</v>
      </c>
      <c r="G32" s="670"/>
      <c r="H32" s="670"/>
      <c r="I32" s="670"/>
      <c r="J32" s="86"/>
      <c r="K32" s="86"/>
      <c r="L32" s="670" t="s">
        <v>222</v>
      </c>
      <c r="M32" s="670"/>
      <c r="N32" s="670"/>
      <c r="O32" s="670"/>
      <c r="P32" s="86"/>
      <c r="Q32" s="86"/>
      <c r="R32" s="86"/>
      <c r="S32" s="85"/>
      <c r="T32" s="85"/>
      <c r="U32" s="85"/>
    </row>
  </sheetData>
  <mergeCells count="7">
    <mergeCell ref="F32:I32"/>
    <mergeCell ref="L32:O32"/>
    <mergeCell ref="A1:U1"/>
    <mergeCell ref="A2:U2"/>
    <mergeCell ref="A3:U3"/>
    <mergeCell ref="F31:I31"/>
    <mergeCell ref="L31:O31"/>
  </mergeCells>
  <pageMargins left="0.70866141732283472" right="0.31496062992125984" top="0" bottom="0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topLeftCell="A19" workbookViewId="0">
      <selection activeCell="M103" sqref="M103"/>
    </sheetView>
  </sheetViews>
  <sheetFormatPr defaultRowHeight="21" x14ac:dyDescent="0.35"/>
  <cols>
    <col min="1" max="1" width="6.25" style="1" customWidth="1"/>
    <col min="2" max="2" width="27.375" style="1" customWidth="1"/>
    <col min="3" max="3" width="13.375" style="1" customWidth="1"/>
    <col min="4" max="4" width="13" style="1" customWidth="1"/>
    <col min="5" max="5" width="5.875" style="1" hidden="1" customWidth="1"/>
    <col min="6" max="6" width="6.625" style="1" hidden="1" customWidth="1"/>
    <col min="7" max="7" width="7.125" style="1" hidden="1" customWidth="1"/>
    <col min="8" max="8" width="11.625" style="104" customWidth="1"/>
    <col min="9" max="9" width="12.125" style="1" customWidth="1"/>
    <col min="10" max="16384" width="9" style="1"/>
  </cols>
  <sheetData>
    <row r="1" spans="1:9" x14ac:dyDescent="0.35">
      <c r="A1" s="621" t="str">
        <f>งบแสดงฐานะ!A1</f>
        <v>เทศบาลตำบลนาดอกคำ อำเภอนาด้วง  จังหวัดเลย</v>
      </c>
      <c r="B1" s="621"/>
      <c r="C1" s="621"/>
      <c r="D1" s="621"/>
      <c r="E1" s="621"/>
      <c r="F1" s="621"/>
    </row>
    <row r="2" spans="1:9" s="96" customFormat="1" x14ac:dyDescent="0.35">
      <c r="A2" s="413" t="s">
        <v>602</v>
      </c>
      <c r="B2" s="414"/>
      <c r="C2" s="415"/>
      <c r="D2" s="416"/>
      <c r="F2" s="417"/>
      <c r="H2" s="417"/>
    </row>
    <row r="3" spans="1:9" s="96" customFormat="1" x14ac:dyDescent="0.35">
      <c r="A3" s="413"/>
      <c r="B3" s="414"/>
      <c r="C3" s="415"/>
      <c r="D3" s="418" t="s">
        <v>217</v>
      </c>
      <c r="F3" s="419"/>
      <c r="H3" s="417"/>
    </row>
    <row r="4" spans="1:9" s="96" customFormat="1" x14ac:dyDescent="0.35">
      <c r="A4" s="413" t="s">
        <v>609</v>
      </c>
      <c r="B4" s="414"/>
      <c r="C4" s="415"/>
      <c r="D4" s="420"/>
      <c r="F4" s="417"/>
      <c r="H4" s="417"/>
    </row>
    <row r="5" spans="1:9" x14ac:dyDescent="0.35">
      <c r="A5" s="421" t="s">
        <v>448</v>
      </c>
      <c r="B5" s="422" t="s">
        <v>603</v>
      </c>
      <c r="C5" s="423" t="s">
        <v>449</v>
      </c>
      <c r="D5" s="422" t="s">
        <v>605</v>
      </c>
      <c r="E5" s="672" t="s">
        <v>606</v>
      </c>
      <c r="F5" s="673"/>
      <c r="G5" s="674"/>
      <c r="H5" s="424" t="s">
        <v>610</v>
      </c>
      <c r="I5" s="520" t="s">
        <v>628</v>
      </c>
    </row>
    <row r="6" spans="1:9" x14ac:dyDescent="0.35">
      <c r="A6" s="407"/>
      <c r="B6" s="411"/>
      <c r="C6" s="408"/>
      <c r="D6" s="412"/>
      <c r="E6" s="369" t="s">
        <v>450</v>
      </c>
      <c r="F6" s="369" t="s">
        <v>451</v>
      </c>
      <c r="G6" s="369" t="s">
        <v>452</v>
      </c>
      <c r="H6" s="571"/>
      <c r="I6" s="18"/>
    </row>
    <row r="7" spans="1:9" x14ac:dyDescent="0.35">
      <c r="A7" s="398">
        <v>1</v>
      </c>
      <c r="B7" s="379" t="s">
        <v>453</v>
      </c>
      <c r="C7" s="382" t="s">
        <v>454</v>
      </c>
      <c r="D7" s="378">
        <v>4000</v>
      </c>
      <c r="E7" s="400">
        <v>21</v>
      </c>
      <c r="F7" s="400">
        <v>10</v>
      </c>
      <c r="G7" s="400">
        <v>2562</v>
      </c>
      <c r="H7" s="572" t="s">
        <v>455</v>
      </c>
      <c r="I7" s="26" t="s">
        <v>629</v>
      </c>
    </row>
    <row r="8" spans="1:9" x14ac:dyDescent="0.35">
      <c r="A8" s="370">
        <v>2</v>
      </c>
      <c r="B8" s="371" t="s">
        <v>453</v>
      </c>
      <c r="C8" s="372" t="s">
        <v>456</v>
      </c>
      <c r="D8" s="373">
        <v>4000</v>
      </c>
      <c r="E8" s="374">
        <v>21</v>
      </c>
      <c r="F8" s="374">
        <v>10</v>
      </c>
      <c r="G8" s="374">
        <v>2562</v>
      </c>
      <c r="H8" s="573" t="s">
        <v>455</v>
      </c>
      <c r="I8" s="26" t="s">
        <v>629</v>
      </c>
    </row>
    <row r="9" spans="1:9" x14ac:dyDescent="0.35">
      <c r="A9" s="370">
        <v>3</v>
      </c>
      <c r="B9" s="371" t="s">
        <v>453</v>
      </c>
      <c r="C9" s="372" t="s">
        <v>457</v>
      </c>
      <c r="D9" s="373">
        <v>4000</v>
      </c>
      <c r="E9" s="374">
        <v>21</v>
      </c>
      <c r="F9" s="374">
        <v>10</v>
      </c>
      <c r="G9" s="374">
        <v>2562</v>
      </c>
      <c r="H9" s="573" t="s">
        <v>455</v>
      </c>
      <c r="I9" s="26" t="s">
        <v>629</v>
      </c>
    </row>
    <row r="10" spans="1:9" x14ac:dyDescent="0.35">
      <c r="A10" s="398">
        <v>4</v>
      </c>
      <c r="B10" s="371" t="s">
        <v>453</v>
      </c>
      <c r="C10" s="372" t="s">
        <v>458</v>
      </c>
      <c r="D10" s="373">
        <v>4000</v>
      </c>
      <c r="E10" s="374">
        <v>21</v>
      </c>
      <c r="F10" s="374">
        <v>10</v>
      </c>
      <c r="G10" s="374">
        <v>2562</v>
      </c>
      <c r="H10" s="573" t="s">
        <v>455</v>
      </c>
      <c r="I10" s="26" t="s">
        <v>629</v>
      </c>
    </row>
    <row r="11" spans="1:9" x14ac:dyDescent="0.35">
      <c r="A11" s="370">
        <v>5</v>
      </c>
      <c r="B11" s="371" t="s">
        <v>453</v>
      </c>
      <c r="C11" s="372" t="s">
        <v>459</v>
      </c>
      <c r="D11" s="373">
        <v>4000</v>
      </c>
      <c r="E11" s="374">
        <v>21</v>
      </c>
      <c r="F11" s="374">
        <v>10</v>
      </c>
      <c r="G11" s="374">
        <v>2562</v>
      </c>
      <c r="H11" s="573" t="s">
        <v>455</v>
      </c>
      <c r="I11" s="26" t="s">
        <v>629</v>
      </c>
    </row>
    <row r="12" spans="1:9" x14ac:dyDescent="0.35">
      <c r="A12" s="370">
        <v>6</v>
      </c>
      <c r="B12" s="371" t="s">
        <v>453</v>
      </c>
      <c r="C12" s="372" t="s">
        <v>460</v>
      </c>
      <c r="D12" s="373">
        <v>4000</v>
      </c>
      <c r="E12" s="374">
        <v>21</v>
      </c>
      <c r="F12" s="374">
        <v>10</v>
      </c>
      <c r="G12" s="374">
        <v>2562</v>
      </c>
      <c r="H12" s="573" t="s">
        <v>455</v>
      </c>
      <c r="I12" s="26" t="s">
        <v>629</v>
      </c>
    </row>
    <row r="13" spans="1:9" x14ac:dyDescent="0.35">
      <c r="A13" s="398">
        <v>7</v>
      </c>
      <c r="B13" s="371" t="s">
        <v>461</v>
      </c>
      <c r="C13" s="372" t="s">
        <v>462</v>
      </c>
      <c r="D13" s="375">
        <v>13000</v>
      </c>
      <c r="E13" s="374">
        <v>22</v>
      </c>
      <c r="F13" s="374">
        <v>10</v>
      </c>
      <c r="G13" s="374">
        <v>2562</v>
      </c>
      <c r="H13" s="573" t="s">
        <v>455</v>
      </c>
      <c r="I13" s="26" t="s">
        <v>629</v>
      </c>
    </row>
    <row r="14" spans="1:9" x14ac:dyDescent="0.35">
      <c r="A14" s="370">
        <v>8</v>
      </c>
      <c r="B14" s="371" t="s">
        <v>463</v>
      </c>
      <c r="C14" s="372" t="s">
        <v>464</v>
      </c>
      <c r="D14" s="375">
        <v>29000</v>
      </c>
      <c r="E14" s="374">
        <v>22</v>
      </c>
      <c r="F14" s="374">
        <v>10</v>
      </c>
      <c r="G14" s="374">
        <v>2562</v>
      </c>
      <c r="H14" s="573" t="s">
        <v>455</v>
      </c>
      <c r="I14" s="26" t="s">
        <v>629</v>
      </c>
    </row>
    <row r="15" spans="1:9" x14ac:dyDescent="0.35">
      <c r="A15" s="370">
        <v>9</v>
      </c>
      <c r="B15" s="376" t="s">
        <v>465</v>
      </c>
      <c r="C15" s="372" t="s">
        <v>466</v>
      </c>
      <c r="D15" s="377">
        <v>2100</v>
      </c>
      <c r="E15" s="374">
        <v>22</v>
      </c>
      <c r="F15" s="374">
        <v>10</v>
      </c>
      <c r="G15" s="374">
        <v>2562</v>
      </c>
      <c r="H15" s="573" t="s">
        <v>455</v>
      </c>
      <c r="I15" s="26" t="s">
        <v>629</v>
      </c>
    </row>
    <row r="16" spans="1:9" x14ac:dyDescent="0.35">
      <c r="A16" s="398">
        <v>10</v>
      </c>
      <c r="B16" s="376" t="s">
        <v>465</v>
      </c>
      <c r="C16" s="372" t="s">
        <v>467</v>
      </c>
      <c r="D16" s="377">
        <v>2100</v>
      </c>
      <c r="E16" s="374">
        <v>22</v>
      </c>
      <c r="F16" s="374">
        <v>10</v>
      </c>
      <c r="G16" s="374">
        <v>2562</v>
      </c>
      <c r="H16" s="573" t="s">
        <v>455</v>
      </c>
      <c r="I16" s="26" t="s">
        <v>629</v>
      </c>
    </row>
    <row r="17" spans="1:9" x14ac:dyDescent="0.35">
      <c r="A17" s="370">
        <v>11</v>
      </c>
      <c r="B17" s="376" t="s">
        <v>465</v>
      </c>
      <c r="C17" s="372" t="s">
        <v>468</v>
      </c>
      <c r="D17" s="377">
        <v>2100</v>
      </c>
      <c r="E17" s="374">
        <v>22</v>
      </c>
      <c r="F17" s="374">
        <v>10</v>
      </c>
      <c r="G17" s="374">
        <v>2562</v>
      </c>
      <c r="H17" s="573" t="s">
        <v>455</v>
      </c>
      <c r="I17" s="26" t="s">
        <v>629</v>
      </c>
    </row>
    <row r="18" spans="1:9" x14ac:dyDescent="0.35">
      <c r="A18" s="370">
        <v>12</v>
      </c>
      <c r="B18" s="374" t="s">
        <v>469</v>
      </c>
      <c r="C18" s="372" t="s">
        <v>470</v>
      </c>
      <c r="D18" s="373">
        <v>6000</v>
      </c>
      <c r="E18" s="374">
        <v>22</v>
      </c>
      <c r="F18" s="374">
        <v>10</v>
      </c>
      <c r="G18" s="374">
        <v>2562</v>
      </c>
      <c r="H18" s="573" t="s">
        <v>455</v>
      </c>
      <c r="I18" s="26" t="s">
        <v>629</v>
      </c>
    </row>
    <row r="19" spans="1:9" x14ac:dyDescent="0.35">
      <c r="A19" s="398">
        <v>13</v>
      </c>
      <c r="B19" s="374" t="s">
        <v>469</v>
      </c>
      <c r="C19" s="372" t="s">
        <v>471</v>
      </c>
      <c r="D19" s="378">
        <v>6000</v>
      </c>
      <c r="E19" s="374">
        <v>22</v>
      </c>
      <c r="F19" s="374">
        <v>10</v>
      </c>
      <c r="G19" s="374">
        <v>2562</v>
      </c>
      <c r="H19" s="573" t="s">
        <v>455</v>
      </c>
      <c r="I19" s="26" t="s">
        <v>629</v>
      </c>
    </row>
    <row r="20" spans="1:9" x14ac:dyDescent="0.35">
      <c r="A20" s="370">
        <v>14</v>
      </c>
      <c r="B20" s="379" t="s">
        <v>472</v>
      </c>
      <c r="C20" s="372" t="s">
        <v>473</v>
      </c>
      <c r="D20" s="378">
        <v>7900</v>
      </c>
      <c r="E20" s="374">
        <v>22</v>
      </c>
      <c r="F20" s="374">
        <v>10</v>
      </c>
      <c r="G20" s="374">
        <v>2562</v>
      </c>
      <c r="H20" s="573" t="s">
        <v>474</v>
      </c>
      <c r="I20" s="26" t="s">
        <v>629</v>
      </c>
    </row>
    <row r="21" spans="1:9" x14ac:dyDescent="0.35">
      <c r="A21" s="370">
        <v>15</v>
      </c>
      <c r="B21" s="379" t="s">
        <v>472</v>
      </c>
      <c r="C21" s="372" t="s">
        <v>475</v>
      </c>
      <c r="D21" s="378">
        <v>5000</v>
      </c>
      <c r="E21" s="374">
        <v>13</v>
      </c>
      <c r="F21" s="374">
        <v>5</v>
      </c>
      <c r="G21" s="374">
        <v>2562</v>
      </c>
      <c r="H21" s="573" t="s">
        <v>455</v>
      </c>
      <c r="I21" s="26" t="s">
        <v>629</v>
      </c>
    </row>
    <row r="22" spans="1:9" x14ac:dyDescent="0.35">
      <c r="A22" s="398">
        <v>16</v>
      </c>
      <c r="B22" s="376" t="s">
        <v>465</v>
      </c>
      <c r="C22" s="372" t="s">
        <v>476</v>
      </c>
      <c r="D22" s="377">
        <v>2100</v>
      </c>
      <c r="E22" s="374">
        <v>13</v>
      </c>
      <c r="F22" s="374">
        <v>5</v>
      </c>
      <c r="G22" s="374">
        <v>2562</v>
      </c>
      <c r="H22" s="573" t="s">
        <v>455</v>
      </c>
      <c r="I22" s="26" t="s">
        <v>629</v>
      </c>
    </row>
    <row r="23" spans="1:9" x14ac:dyDescent="0.35">
      <c r="A23" s="370">
        <v>17</v>
      </c>
      <c r="B23" s="376" t="s">
        <v>465</v>
      </c>
      <c r="C23" s="372" t="s">
        <v>477</v>
      </c>
      <c r="D23" s="377">
        <v>2100</v>
      </c>
      <c r="E23" s="374">
        <v>13</v>
      </c>
      <c r="F23" s="374">
        <v>5</v>
      </c>
      <c r="G23" s="374">
        <v>2562</v>
      </c>
      <c r="H23" s="573" t="s">
        <v>455</v>
      </c>
      <c r="I23" s="26" t="s">
        <v>629</v>
      </c>
    </row>
    <row r="24" spans="1:9" x14ac:dyDescent="0.35">
      <c r="A24" s="370">
        <v>18</v>
      </c>
      <c r="B24" s="376" t="s">
        <v>465</v>
      </c>
      <c r="C24" s="372" t="s">
        <v>478</v>
      </c>
      <c r="D24" s="377">
        <v>2100</v>
      </c>
      <c r="E24" s="374">
        <v>13</v>
      </c>
      <c r="F24" s="374">
        <v>5</v>
      </c>
      <c r="G24" s="374">
        <v>2562</v>
      </c>
      <c r="H24" s="573" t="s">
        <v>455</v>
      </c>
      <c r="I24" s="26" t="s">
        <v>629</v>
      </c>
    </row>
    <row r="25" spans="1:9" x14ac:dyDescent="0.35">
      <c r="A25" s="398">
        <v>19</v>
      </c>
      <c r="B25" s="376" t="s">
        <v>465</v>
      </c>
      <c r="C25" s="372" t="s">
        <v>479</v>
      </c>
      <c r="D25" s="377">
        <v>2100</v>
      </c>
      <c r="E25" s="374">
        <v>13</v>
      </c>
      <c r="F25" s="374">
        <v>5</v>
      </c>
      <c r="G25" s="374">
        <v>2562</v>
      </c>
      <c r="H25" s="573" t="s">
        <v>455</v>
      </c>
      <c r="I25" s="26" t="s">
        <v>629</v>
      </c>
    </row>
    <row r="26" spans="1:9" x14ac:dyDescent="0.35">
      <c r="A26" s="370">
        <v>20</v>
      </c>
      <c r="B26" s="374" t="s">
        <v>469</v>
      </c>
      <c r="C26" s="372" t="s">
        <v>480</v>
      </c>
      <c r="D26" s="373">
        <v>6000</v>
      </c>
      <c r="E26" s="374">
        <v>13</v>
      </c>
      <c r="F26" s="374">
        <v>5</v>
      </c>
      <c r="G26" s="374">
        <v>2562</v>
      </c>
      <c r="H26" s="573" t="s">
        <v>455</v>
      </c>
      <c r="I26" s="26" t="s">
        <v>629</v>
      </c>
    </row>
    <row r="27" spans="1:9" x14ac:dyDescent="0.35">
      <c r="A27" s="370">
        <v>21</v>
      </c>
      <c r="B27" s="374" t="s">
        <v>469</v>
      </c>
      <c r="C27" s="372" t="s">
        <v>481</v>
      </c>
      <c r="D27" s="373">
        <v>6000</v>
      </c>
      <c r="E27" s="374">
        <v>13</v>
      </c>
      <c r="F27" s="374">
        <v>5</v>
      </c>
      <c r="G27" s="374">
        <v>2562</v>
      </c>
      <c r="H27" s="573" t="s">
        <v>455</v>
      </c>
      <c r="I27" s="26" t="s">
        <v>629</v>
      </c>
    </row>
    <row r="28" spans="1:9" x14ac:dyDescent="0.35">
      <c r="A28" s="398">
        <v>22</v>
      </c>
      <c r="B28" s="374" t="s">
        <v>469</v>
      </c>
      <c r="C28" s="372" t="s">
        <v>482</v>
      </c>
      <c r="D28" s="373">
        <v>6000</v>
      </c>
      <c r="E28" s="374">
        <v>13</v>
      </c>
      <c r="F28" s="374">
        <v>5</v>
      </c>
      <c r="G28" s="374">
        <v>2562</v>
      </c>
      <c r="H28" s="573" t="s">
        <v>455</v>
      </c>
      <c r="I28" s="26" t="s">
        <v>629</v>
      </c>
    </row>
    <row r="29" spans="1:9" x14ac:dyDescent="0.35">
      <c r="A29" s="370">
        <v>23</v>
      </c>
      <c r="B29" s="371" t="s">
        <v>306</v>
      </c>
      <c r="C29" s="372" t="s">
        <v>483</v>
      </c>
      <c r="D29" s="373">
        <v>3300</v>
      </c>
      <c r="E29" s="374">
        <v>13</v>
      </c>
      <c r="F29" s="374">
        <v>5</v>
      </c>
      <c r="G29" s="374">
        <v>2562</v>
      </c>
      <c r="H29" s="573" t="s">
        <v>455</v>
      </c>
      <c r="I29" s="26" t="s">
        <v>629</v>
      </c>
    </row>
    <row r="30" spans="1:9" x14ac:dyDescent="0.35">
      <c r="A30" s="370">
        <v>24</v>
      </c>
      <c r="B30" s="371" t="s">
        <v>306</v>
      </c>
      <c r="C30" s="372" t="s">
        <v>484</v>
      </c>
      <c r="D30" s="373">
        <v>3300</v>
      </c>
      <c r="E30" s="374">
        <v>13</v>
      </c>
      <c r="F30" s="374">
        <v>5</v>
      </c>
      <c r="G30" s="374">
        <v>2562</v>
      </c>
      <c r="H30" s="573" t="s">
        <v>455</v>
      </c>
      <c r="I30" s="26" t="s">
        <v>629</v>
      </c>
    </row>
    <row r="31" spans="1:9" x14ac:dyDescent="0.35">
      <c r="A31" s="398">
        <v>25</v>
      </c>
      <c r="B31" s="371" t="s">
        <v>306</v>
      </c>
      <c r="C31" s="372" t="s">
        <v>485</v>
      </c>
      <c r="D31" s="373">
        <v>3300</v>
      </c>
      <c r="E31" s="374">
        <v>13</v>
      </c>
      <c r="F31" s="374">
        <v>5</v>
      </c>
      <c r="G31" s="374">
        <v>2562</v>
      </c>
      <c r="H31" s="573" t="s">
        <v>455</v>
      </c>
      <c r="I31" s="26" t="s">
        <v>629</v>
      </c>
    </row>
    <row r="32" spans="1:9" x14ac:dyDescent="0.35">
      <c r="A32" s="370">
        <v>26</v>
      </c>
      <c r="B32" s="371" t="s">
        <v>306</v>
      </c>
      <c r="C32" s="372" t="s">
        <v>486</v>
      </c>
      <c r="D32" s="373">
        <v>3300</v>
      </c>
      <c r="E32" s="374">
        <v>13</v>
      </c>
      <c r="F32" s="374">
        <v>5</v>
      </c>
      <c r="G32" s="374">
        <v>2562</v>
      </c>
      <c r="H32" s="573" t="s">
        <v>455</v>
      </c>
      <c r="I32" s="26" t="s">
        <v>629</v>
      </c>
    </row>
    <row r="33" spans="1:9" x14ac:dyDescent="0.35">
      <c r="A33" s="370">
        <v>27</v>
      </c>
      <c r="B33" s="371" t="s">
        <v>306</v>
      </c>
      <c r="C33" s="372" t="s">
        <v>487</v>
      </c>
      <c r="D33" s="373">
        <v>3300</v>
      </c>
      <c r="E33" s="374">
        <v>13</v>
      </c>
      <c r="F33" s="374">
        <v>5</v>
      </c>
      <c r="G33" s="374">
        <v>2562</v>
      </c>
      <c r="H33" s="573" t="s">
        <v>455</v>
      </c>
      <c r="I33" s="26" t="s">
        <v>629</v>
      </c>
    </row>
    <row r="34" spans="1:9" x14ac:dyDescent="0.35">
      <c r="A34" s="398">
        <v>28</v>
      </c>
      <c r="B34" s="371" t="s">
        <v>306</v>
      </c>
      <c r="C34" s="372" t="s">
        <v>488</v>
      </c>
      <c r="D34" s="373">
        <v>3300</v>
      </c>
      <c r="E34" s="374">
        <v>13</v>
      </c>
      <c r="F34" s="374">
        <v>5</v>
      </c>
      <c r="G34" s="374">
        <v>2562</v>
      </c>
      <c r="H34" s="573" t="s">
        <v>455</v>
      </c>
      <c r="I34" s="26" t="s">
        <v>629</v>
      </c>
    </row>
    <row r="35" spans="1:9" x14ac:dyDescent="0.35">
      <c r="A35" s="370">
        <v>29</v>
      </c>
      <c r="B35" s="371" t="s">
        <v>306</v>
      </c>
      <c r="C35" s="372" t="s">
        <v>489</v>
      </c>
      <c r="D35" s="373">
        <v>3300</v>
      </c>
      <c r="E35" s="374">
        <v>13</v>
      </c>
      <c r="F35" s="374">
        <v>5</v>
      </c>
      <c r="G35" s="374">
        <v>2562</v>
      </c>
      <c r="H35" s="573" t="s">
        <v>455</v>
      </c>
      <c r="I35" s="26" t="s">
        <v>629</v>
      </c>
    </row>
    <row r="36" spans="1:9" x14ac:dyDescent="0.35">
      <c r="A36" s="575"/>
      <c r="B36" s="576"/>
      <c r="C36" s="577" t="s">
        <v>407</v>
      </c>
      <c r="D36" s="579"/>
      <c r="E36" s="569"/>
      <c r="F36" s="569"/>
      <c r="G36" s="569"/>
      <c r="H36" s="578"/>
      <c r="I36" s="522"/>
    </row>
    <row r="37" spans="1:9" x14ac:dyDescent="0.35">
      <c r="A37" s="421" t="s">
        <v>448</v>
      </c>
      <c r="B37" s="422" t="s">
        <v>603</v>
      </c>
      <c r="C37" s="423" t="s">
        <v>449</v>
      </c>
      <c r="D37" s="422" t="s">
        <v>605</v>
      </c>
      <c r="E37" s="672" t="s">
        <v>606</v>
      </c>
      <c r="F37" s="673"/>
      <c r="G37" s="674"/>
      <c r="H37" s="424" t="s">
        <v>610</v>
      </c>
      <c r="I37" s="520" t="s">
        <v>628</v>
      </c>
    </row>
    <row r="38" spans="1:9" x14ac:dyDescent="0.35">
      <c r="A38" s="407"/>
      <c r="B38" s="411"/>
      <c r="C38" s="408"/>
      <c r="D38" s="412"/>
      <c r="E38" s="369" t="s">
        <v>450</v>
      </c>
      <c r="F38" s="369" t="s">
        <v>451</v>
      </c>
      <c r="G38" s="369" t="s">
        <v>452</v>
      </c>
      <c r="H38" s="571"/>
      <c r="I38" s="18"/>
    </row>
    <row r="39" spans="1:9" x14ac:dyDescent="0.35">
      <c r="A39" s="370">
        <v>30</v>
      </c>
      <c r="B39" s="371" t="s">
        <v>306</v>
      </c>
      <c r="C39" s="372" t="s">
        <v>490</v>
      </c>
      <c r="D39" s="373">
        <v>3300</v>
      </c>
      <c r="E39" s="374">
        <v>13</v>
      </c>
      <c r="F39" s="374">
        <v>5</v>
      </c>
      <c r="G39" s="374">
        <v>2562</v>
      </c>
      <c r="H39" s="573" t="s">
        <v>455</v>
      </c>
      <c r="I39" s="26" t="s">
        <v>629</v>
      </c>
    </row>
    <row r="40" spans="1:9" x14ac:dyDescent="0.35">
      <c r="A40" s="398">
        <v>31</v>
      </c>
      <c r="B40" s="371" t="s">
        <v>306</v>
      </c>
      <c r="C40" s="372" t="s">
        <v>491</v>
      </c>
      <c r="D40" s="373">
        <v>3300</v>
      </c>
      <c r="E40" s="374">
        <v>13</v>
      </c>
      <c r="F40" s="374">
        <v>5</v>
      </c>
      <c r="G40" s="374">
        <v>2562</v>
      </c>
      <c r="H40" s="573" t="s">
        <v>455</v>
      </c>
      <c r="I40" s="26" t="s">
        <v>629</v>
      </c>
    </row>
    <row r="41" spans="1:9" x14ac:dyDescent="0.35">
      <c r="A41" s="370">
        <v>32</v>
      </c>
      <c r="B41" s="371" t="s">
        <v>306</v>
      </c>
      <c r="C41" s="372" t="s">
        <v>492</v>
      </c>
      <c r="D41" s="373">
        <v>3300</v>
      </c>
      <c r="E41" s="374">
        <v>13</v>
      </c>
      <c r="F41" s="374">
        <v>5</v>
      </c>
      <c r="G41" s="374">
        <v>2562</v>
      </c>
      <c r="H41" s="573" t="s">
        <v>455</v>
      </c>
      <c r="I41" s="26" t="s">
        <v>629</v>
      </c>
    </row>
    <row r="42" spans="1:9" x14ac:dyDescent="0.35">
      <c r="A42" s="370">
        <v>33</v>
      </c>
      <c r="B42" s="381" t="s">
        <v>307</v>
      </c>
      <c r="C42" s="370" t="s">
        <v>493</v>
      </c>
      <c r="D42" s="380">
        <v>1200</v>
      </c>
      <c r="E42" s="374">
        <v>13</v>
      </c>
      <c r="F42" s="374">
        <v>5</v>
      </c>
      <c r="G42" s="374">
        <v>2562</v>
      </c>
      <c r="H42" s="573" t="s">
        <v>455</v>
      </c>
      <c r="I42" s="26" t="s">
        <v>629</v>
      </c>
    </row>
    <row r="43" spans="1:9" x14ac:dyDescent="0.35">
      <c r="A43" s="398">
        <v>34</v>
      </c>
      <c r="B43" s="381" t="s">
        <v>307</v>
      </c>
      <c r="C43" s="370" t="s">
        <v>494</v>
      </c>
      <c r="D43" s="380">
        <v>1200</v>
      </c>
      <c r="E43" s="374">
        <v>13</v>
      </c>
      <c r="F43" s="374">
        <v>5</v>
      </c>
      <c r="G43" s="374">
        <v>2562</v>
      </c>
      <c r="H43" s="573" t="s">
        <v>455</v>
      </c>
      <c r="I43" s="26" t="s">
        <v>629</v>
      </c>
    </row>
    <row r="44" spans="1:9" x14ac:dyDescent="0.35">
      <c r="A44" s="370">
        <v>35</v>
      </c>
      <c r="B44" s="381" t="s">
        <v>307</v>
      </c>
      <c r="C44" s="370" t="s">
        <v>495</v>
      </c>
      <c r="D44" s="380">
        <v>1200</v>
      </c>
      <c r="E44" s="374">
        <v>13</v>
      </c>
      <c r="F44" s="374">
        <v>5</v>
      </c>
      <c r="G44" s="374">
        <v>2562</v>
      </c>
      <c r="H44" s="573" t="s">
        <v>455</v>
      </c>
      <c r="I44" s="26" t="s">
        <v>629</v>
      </c>
    </row>
    <row r="45" spans="1:9" x14ac:dyDescent="0.35">
      <c r="A45" s="370">
        <v>36</v>
      </c>
      <c r="B45" s="381" t="s">
        <v>307</v>
      </c>
      <c r="C45" s="370" t="s">
        <v>496</v>
      </c>
      <c r="D45" s="380">
        <v>1200</v>
      </c>
      <c r="E45" s="374">
        <v>13</v>
      </c>
      <c r="F45" s="374">
        <v>5</v>
      </c>
      <c r="G45" s="374">
        <v>2562</v>
      </c>
      <c r="H45" s="573" t="s">
        <v>455</v>
      </c>
      <c r="I45" s="26" t="s">
        <v>629</v>
      </c>
    </row>
    <row r="46" spans="1:9" x14ac:dyDescent="0.35">
      <c r="A46" s="398">
        <v>37</v>
      </c>
      <c r="B46" s="381" t="s">
        <v>307</v>
      </c>
      <c r="C46" s="370" t="s">
        <v>497</v>
      </c>
      <c r="D46" s="380">
        <v>1200</v>
      </c>
      <c r="E46" s="374">
        <v>13</v>
      </c>
      <c r="F46" s="374">
        <v>5</v>
      </c>
      <c r="G46" s="374">
        <v>2562</v>
      </c>
      <c r="H46" s="573" t="s">
        <v>455</v>
      </c>
      <c r="I46" s="26" t="s">
        <v>629</v>
      </c>
    </row>
    <row r="47" spans="1:9" x14ac:dyDescent="0.35">
      <c r="A47" s="370">
        <v>38</v>
      </c>
      <c r="B47" s="381" t="s">
        <v>307</v>
      </c>
      <c r="C47" s="370" t="s">
        <v>498</v>
      </c>
      <c r="D47" s="380">
        <v>1200</v>
      </c>
      <c r="E47" s="374">
        <v>13</v>
      </c>
      <c r="F47" s="374">
        <v>5</v>
      </c>
      <c r="G47" s="374">
        <v>2562</v>
      </c>
      <c r="H47" s="573" t="s">
        <v>455</v>
      </c>
      <c r="I47" s="26" t="s">
        <v>629</v>
      </c>
    </row>
    <row r="48" spans="1:9" x14ac:dyDescent="0.35">
      <c r="A48" s="370">
        <v>39</v>
      </c>
      <c r="B48" s="381" t="s">
        <v>307</v>
      </c>
      <c r="C48" s="370" t="s">
        <v>499</v>
      </c>
      <c r="D48" s="380">
        <v>1200</v>
      </c>
      <c r="E48" s="374">
        <v>13</v>
      </c>
      <c r="F48" s="374">
        <v>5</v>
      </c>
      <c r="G48" s="374">
        <v>2562</v>
      </c>
      <c r="H48" s="573" t="s">
        <v>455</v>
      </c>
      <c r="I48" s="26" t="s">
        <v>629</v>
      </c>
    </row>
    <row r="49" spans="1:9" x14ac:dyDescent="0.35">
      <c r="A49" s="398">
        <v>40</v>
      </c>
      <c r="B49" s="381" t="s">
        <v>307</v>
      </c>
      <c r="C49" s="370" t="s">
        <v>500</v>
      </c>
      <c r="D49" s="380">
        <v>1200</v>
      </c>
      <c r="E49" s="374">
        <v>13</v>
      </c>
      <c r="F49" s="374">
        <v>5</v>
      </c>
      <c r="G49" s="374">
        <v>2562</v>
      </c>
      <c r="H49" s="573" t="s">
        <v>455</v>
      </c>
      <c r="I49" s="26" t="s">
        <v>629</v>
      </c>
    </row>
    <row r="50" spans="1:9" x14ac:dyDescent="0.35">
      <c r="A50" s="370">
        <v>41</v>
      </c>
      <c r="B50" s="381" t="s">
        <v>307</v>
      </c>
      <c r="C50" s="370" t="s">
        <v>501</v>
      </c>
      <c r="D50" s="380">
        <v>1200</v>
      </c>
      <c r="E50" s="374">
        <v>13</v>
      </c>
      <c r="F50" s="374">
        <v>5</v>
      </c>
      <c r="G50" s="374">
        <v>2562</v>
      </c>
      <c r="H50" s="573" t="s">
        <v>455</v>
      </c>
      <c r="I50" s="26" t="s">
        <v>629</v>
      </c>
    </row>
    <row r="51" spans="1:9" x14ac:dyDescent="0.35">
      <c r="A51" s="370">
        <v>42</v>
      </c>
      <c r="B51" s="381" t="s">
        <v>307</v>
      </c>
      <c r="C51" s="370" t="s">
        <v>502</v>
      </c>
      <c r="D51" s="380">
        <v>1200</v>
      </c>
      <c r="E51" s="374">
        <v>13</v>
      </c>
      <c r="F51" s="374">
        <v>5</v>
      </c>
      <c r="G51" s="374">
        <v>2562</v>
      </c>
      <c r="H51" s="573" t="s">
        <v>455</v>
      </c>
      <c r="I51" s="26" t="s">
        <v>629</v>
      </c>
    </row>
    <row r="52" spans="1:9" x14ac:dyDescent="0.35">
      <c r="A52" s="398">
        <v>43</v>
      </c>
      <c r="B52" s="381" t="s">
        <v>307</v>
      </c>
      <c r="C52" s="370" t="s">
        <v>503</v>
      </c>
      <c r="D52" s="380">
        <v>1200</v>
      </c>
      <c r="E52" s="374">
        <v>13</v>
      </c>
      <c r="F52" s="374">
        <v>5</v>
      </c>
      <c r="G52" s="374">
        <v>2562</v>
      </c>
      <c r="H52" s="573" t="s">
        <v>455</v>
      </c>
      <c r="I52" s="26" t="s">
        <v>629</v>
      </c>
    </row>
    <row r="53" spans="1:9" x14ac:dyDescent="0.35">
      <c r="A53" s="370">
        <v>44</v>
      </c>
      <c r="B53" s="381" t="s">
        <v>307</v>
      </c>
      <c r="C53" s="370" t="s">
        <v>504</v>
      </c>
      <c r="D53" s="380">
        <v>1200</v>
      </c>
      <c r="E53" s="374">
        <v>13</v>
      </c>
      <c r="F53" s="374">
        <v>5</v>
      </c>
      <c r="G53" s="374">
        <v>2562</v>
      </c>
      <c r="H53" s="573" t="s">
        <v>455</v>
      </c>
      <c r="I53" s="26" t="s">
        <v>629</v>
      </c>
    </row>
    <row r="54" spans="1:9" x14ac:dyDescent="0.35">
      <c r="A54" s="370">
        <v>45</v>
      </c>
      <c r="B54" s="381" t="s">
        <v>307</v>
      </c>
      <c r="C54" s="370" t="s">
        <v>505</v>
      </c>
      <c r="D54" s="380">
        <v>1200</v>
      </c>
      <c r="E54" s="374">
        <v>13</v>
      </c>
      <c r="F54" s="374">
        <v>5</v>
      </c>
      <c r="G54" s="374">
        <v>2562</v>
      </c>
      <c r="H54" s="573" t="s">
        <v>455</v>
      </c>
      <c r="I54" s="26" t="s">
        <v>629</v>
      </c>
    </row>
    <row r="55" spans="1:9" x14ac:dyDescent="0.35">
      <c r="A55" s="398">
        <v>46</v>
      </c>
      <c r="B55" s="381" t="s">
        <v>307</v>
      </c>
      <c r="C55" s="370" t="s">
        <v>506</v>
      </c>
      <c r="D55" s="380">
        <v>1200</v>
      </c>
      <c r="E55" s="374">
        <v>13</v>
      </c>
      <c r="F55" s="374">
        <v>5</v>
      </c>
      <c r="G55" s="374">
        <v>2562</v>
      </c>
      <c r="H55" s="573" t="s">
        <v>455</v>
      </c>
      <c r="I55" s="26" t="s">
        <v>629</v>
      </c>
    </row>
    <row r="56" spans="1:9" x14ac:dyDescent="0.35">
      <c r="A56" s="370">
        <v>47</v>
      </c>
      <c r="B56" s="381" t="s">
        <v>307</v>
      </c>
      <c r="C56" s="370" t="s">
        <v>507</v>
      </c>
      <c r="D56" s="380">
        <v>1200</v>
      </c>
      <c r="E56" s="374">
        <v>13</v>
      </c>
      <c r="F56" s="374">
        <v>5</v>
      </c>
      <c r="G56" s="374">
        <v>2562</v>
      </c>
      <c r="H56" s="573" t="s">
        <v>455</v>
      </c>
      <c r="I56" s="26" t="s">
        <v>629</v>
      </c>
    </row>
    <row r="57" spans="1:9" x14ac:dyDescent="0.35">
      <c r="A57" s="370">
        <v>48</v>
      </c>
      <c r="B57" s="381" t="s">
        <v>307</v>
      </c>
      <c r="C57" s="370" t="s">
        <v>508</v>
      </c>
      <c r="D57" s="380">
        <v>1200</v>
      </c>
      <c r="E57" s="374">
        <v>13</v>
      </c>
      <c r="F57" s="374">
        <v>5</v>
      </c>
      <c r="G57" s="374">
        <v>2562</v>
      </c>
      <c r="H57" s="573" t="s">
        <v>455</v>
      </c>
      <c r="I57" s="26" t="s">
        <v>629</v>
      </c>
    </row>
    <row r="58" spans="1:9" x14ac:dyDescent="0.35">
      <c r="A58" s="398">
        <v>49</v>
      </c>
      <c r="B58" s="381" t="s">
        <v>307</v>
      </c>
      <c r="C58" s="370" t="s">
        <v>509</v>
      </c>
      <c r="D58" s="380">
        <v>1200</v>
      </c>
      <c r="E58" s="374">
        <v>13</v>
      </c>
      <c r="F58" s="374">
        <v>5</v>
      </c>
      <c r="G58" s="374">
        <v>2562</v>
      </c>
      <c r="H58" s="573" t="s">
        <v>455</v>
      </c>
      <c r="I58" s="26" t="s">
        <v>629</v>
      </c>
    </row>
    <row r="59" spans="1:9" x14ac:dyDescent="0.35">
      <c r="A59" s="370">
        <v>50</v>
      </c>
      <c r="B59" s="381" t="s">
        <v>307</v>
      </c>
      <c r="C59" s="370" t="s">
        <v>510</v>
      </c>
      <c r="D59" s="380">
        <v>1200</v>
      </c>
      <c r="E59" s="374">
        <v>13</v>
      </c>
      <c r="F59" s="374">
        <v>5</v>
      </c>
      <c r="G59" s="374">
        <v>2562</v>
      </c>
      <c r="H59" s="573" t="s">
        <v>455</v>
      </c>
      <c r="I59" s="26" t="s">
        <v>629</v>
      </c>
    </row>
    <row r="60" spans="1:9" x14ac:dyDescent="0.35">
      <c r="A60" s="370">
        <v>51</v>
      </c>
      <c r="B60" s="381" t="s">
        <v>307</v>
      </c>
      <c r="C60" s="370" t="s">
        <v>511</v>
      </c>
      <c r="D60" s="380">
        <v>1200</v>
      </c>
      <c r="E60" s="374">
        <v>13</v>
      </c>
      <c r="F60" s="374">
        <v>5</v>
      </c>
      <c r="G60" s="374">
        <v>2562</v>
      </c>
      <c r="H60" s="573" t="s">
        <v>455</v>
      </c>
      <c r="I60" s="26" t="s">
        <v>629</v>
      </c>
    </row>
    <row r="61" spans="1:9" x14ac:dyDescent="0.35">
      <c r="A61" s="398">
        <v>52</v>
      </c>
      <c r="B61" s="381" t="s">
        <v>307</v>
      </c>
      <c r="C61" s="370" t="s">
        <v>512</v>
      </c>
      <c r="D61" s="380">
        <v>1200</v>
      </c>
      <c r="E61" s="374">
        <v>13</v>
      </c>
      <c r="F61" s="374">
        <v>5</v>
      </c>
      <c r="G61" s="374">
        <v>2562</v>
      </c>
      <c r="H61" s="573" t="s">
        <v>455</v>
      </c>
      <c r="I61" s="26" t="s">
        <v>629</v>
      </c>
    </row>
    <row r="62" spans="1:9" x14ac:dyDescent="0.35">
      <c r="A62" s="370">
        <v>53</v>
      </c>
      <c r="B62" s="381" t="s">
        <v>307</v>
      </c>
      <c r="C62" s="370" t="s">
        <v>513</v>
      </c>
      <c r="D62" s="380">
        <v>1200</v>
      </c>
      <c r="E62" s="374">
        <v>13</v>
      </c>
      <c r="F62" s="374">
        <v>5</v>
      </c>
      <c r="G62" s="374">
        <v>2562</v>
      </c>
      <c r="H62" s="573" t="s">
        <v>455</v>
      </c>
      <c r="I62" s="26" t="s">
        <v>629</v>
      </c>
    </row>
    <row r="63" spans="1:9" x14ac:dyDescent="0.35">
      <c r="A63" s="370">
        <v>54</v>
      </c>
      <c r="B63" s="381" t="s">
        <v>307</v>
      </c>
      <c r="C63" s="370" t="s">
        <v>514</v>
      </c>
      <c r="D63" s="380">
        <v>1200</v>
      </c>
      <c r="E63" s="374">
        <v>13</v>
      </c>
      <c r="F63" s="374">
        <v>5</v>
      </c>
      <c r="G63" s="374">
        <v>2562</v>
      </c>
      <c r="H63" s="573" t="s">
        <v>455</v>
      </c>
      <c r="I63" s="26" t="s">
        <v>629</v>
      </c>
    </row>
    <row r="64" spans="1:9" x14ac:dyDescent="0.35">
      <c r="A64" s="398">
        <v>55</v>
      </c>
      <c r="B64" s="381" t="s">
        <v>307</v>
      </c>
      <c r="C64" s="370" t="s">
        <v>515</v>
      </c>
      <c r="D64" s="380">
        <v>1200</v>
      </c>
      <c r="E64" s="374">
        <v>13</v>
      </c>
      <c r="F64" s="374">
        <v>5</v>
      </c>
      <c r="G64" s="374">
        <v>2562</v>
      </c>
      <c r="H64" s="573" t="s">
        <v>455</v>
      </c>
      <c r="I64" s="26" t="s">
        <v>629</v>
      </c>
    </row>
    <row r="65" spans="1:9" x14ac:dyDescent="0.35">
      <c r="A65" s="370">
        <v>56</v>
      </c>
      <c r="B65" s="381" t="s">
        <v>307</v>
      </c>
      <c r="C65" s="370" t="s">
        <v>516</v>
      </c>
      <c r="D65" s="380">
        <v>1200</v>
      </c>
      <c r="E65" s="374">
        <v>13</v>
      </c>
      <c r="F65" s="374">
        <v>5</v>
      </c>
      <c r="G65" s="374">
        <v>2562</v>
      </c>
      <c r="H65" s="573" t="s">
        <v>455</v>
      </c>
      <c r="I65" s="26" t="s">
        <v>629</v>
      </c>
    </row>
    <row r="66" spans="1:9" x14ac:dyDescent="0.35">
      <c r="A66" s="370">
        <v>57</v>
      </c>
      <c r="B66" s="381" t="s">
        <v>307</v>
      </c>
      <c r="C66" s="370" t="s">
        <v>517</v>
      </c>
      <c r="D66" s="380">
        <v>1200</v>
      </c>
      <c r="E66" s="374">
        <v>13</v>
      </c>
      <c r="F66" s="374">
        <v>5</v>
      </c>
      <c r="G66" s="374">
        <v>2562</v>
      </c>
      <c r="H66" s="573" t="s">
        <v>455</v>
      </c>
      <c r="I66" s="26" t="s">
        <v>629</v>
      </c>
    </row>
    <row r="67" spans="1:9" x14ac:dyDescent="0.35">
      <c r="A67" s="398">
        <v>58</v>
      </c>
      <c r="B67" s="381" t="s">
        <v>307</v>
      </c>
      <c r="C67" s="370" t="s">
        <v>518</v>
      </c>
      <c r="D67" s="380">
        <v>1200</v>
      </c>
      <c r="E67" s="374">
        <v>13</v>
      </c>
      <c r="F67" s="374">
        <v>5</v>
      </c>
      <c r="G67" s="374">
        <v>2562</v>
      </c>
      <c r="H67" s="573" t="s">
        <v>455</v>
      </c>
      <c r="I67" s="26" t="s">
        <v>629</v>
      </c>
    </row>
    <row r="68" spans="1:9" x14ac:dyDescent="0.35">
      <c r="A68" s="370">
        <v>59</v>
      </c>
      <c r="B68" s="381" t="s">
        <v>307</v>
      </c>
      <c r="C68" s="370" t="s">
        <v>519</v>
      </c>
      <c r="D68" s="380">
        <v>1200</v>
      </c>
      <c r="E68" s="374">
        <v>13</v>
      </c>
      <c r="F68" s="374">
        <v>5</v>
      </c>
      <c r="G68" s="374">
        <v>2562</v>
      </c>
      <c r="H68" s="573" t="s">
        <v>455</v>
      </c>
      <c r="I68" s="26" t="s">
        <v>629</v>
      </c>
    </row>
    <row r="69" spans="1:9" x14ac:dyDescent="0.35">
      <c r="A69" s="370">
        <v>60</v>
      </c>
      <c r="B69" s="381" t="s">
        <v>307</v>
      </c>
      <c r="C69" s="370" t="s">
        <v>520</v>
      </c>
      <c r="D69" s="380">
        <v>1200</v>
      </c>
      <c r="E69" s="374">
        <v>13</v>
      </c>
      <c r="F69" s="374">
        <v>5</v>
      </c>
      <c r="G69" s="374">
        <v>2562</v>
      </c>
      <c r="H69" s="573" t="s">
        <v>455</v>
      </c>
      <c r="I69" s="26" t="s">
        <v>629</v>
      </c>
    </row>
    <row r="70" spans="1:9" x14ac:dyDescent="0.35">
      <c r="A70" s="370">
        <v>61</v>
      </c>
      <c r="B70" s="381" t="s">
        <v>307</v>
      </c>
      <c r="C70" s="370" t="s">
        <v>521</v>
      </c>
      <c r="D70" s="380">
        <v>1200</v>
      </c>
      <c r="E70" s="374">
        <v>13</v>
      </c>
      <c r="F70" s="374">
        <v>5</v>
      </c>
      <c r="G70" s="374">
        <v>2562</v>
      </c>
      <c r="H70" s="573" t="s">
        <v>455</v>
      </c>
      <c r="I70" s="26" t="s">
        <v>629</v>
      </c>
    </row>
    <row r="71" spans="1:9" x14ac:dyDescent="0.35">
      <c r="A71" s="575"/>
      <c r="B71" s="390"/>
      <c r="C71" s="575" t="s">
        <v>408</v>
      </c>
      <c r="D71" s="392"/>
      <c r="E71" s="569"/>
      <c r="F71" s="569"/>
      <c r="G71" s="569"/>
      <c r="H71" s="578"/>
      <c r="I71" s="522"/>
    </row>
    <row r="72" spans="1:9" x14ac:dyDescent="0.35">
      <c r="A72" s="421" t="s">
        <v>448</v>
      </c>
      <c r="B72" s="422" t="s">
        <v>603</v>
      </c>
      <c r="C72" s="423" t="s">
        <v>449</v>
      </c>
      <c r="D72" s="422" t="s">
        <v>605</v>
      </c>
      <c r="E72" s="672" t="s">
        <v>606</v>
      </c>
      <c r="F72" s="673"/>
      <c r="G72" s="674"/>
      <c r="H72" s="424" t="s">
        <v>610</v>
      </c>
      <c r="I72" s="520" t="s">
        <v>628</v>
      </c>
    </row>
    <row r="73" spans="1:9" x14ac:dyDescent="0.35">
      <c r="A73" s="407"/>
      <c r="B73" s="411"/>
      <c r="C73" s="408"/>
      <c r="D73" s="412"/>
      <c r="E73" s="369" t="s">
        <v>450</v>
      </c>
      <c r="F73" s="369" t="s">
        <v>451</v>
      </c>
      <c r="G73" s="369" t="s">
        <v>452</v>
      </c>
      <c r="H73" s="571"/>
      <c r="I73" s="18"/>
    </row>
    <row r="74" spans="1:9" x14ac:dyDescent="0.35">
      <c r="A74" s="370">
        <v>62</v>
      </c>
      <c r="B74" s="381" t="s">
        <v>307</v>
      </c>
      <c r="C74" s="370" t="s">
        <v>522</v>
      </c>
      <c r="D74" s="380">
        <v>1200</v>
      </c>
      <c r="E74" s="374">
        <v>13</v>
      </c>
      <c r="F74" s="374">
        <v>5</v>
      </c>
      <c r="G74" s="374">
        <v>2562</v>
      </c>
      <c r="H74" s="573" t="s">
        <v>455</v>
      </c>
      <c r="I74" s="26" t="s">
        <v>629</v>
      </c>
    </row>
    <row r="75" spans="1:9" x14ac:dyDescent="0.35">
      <c r="A75" s="370">
        <v>63</v>
      </c>
      <c r="B75" s="381" t="s">
        <v>307</v>
      </c>
      <c r="C75" s="370" t="s">
        <v>523</v>
      </c>
      <c r="D75" s="380">
        <v>1200</v>
      </c>
      <c r="E75" s="374">
        <v>13</v>
      </c>
      <c r="F75" s="374">
        <v>5</v>
      </c>
      <c r="G75" s="374">
        <v>2562</v>
      </c>
      <c r="H75" s="573" t="s">
        <v>455</v>
      </c>
      <c r="I75" s="26" t="s">
        <v>629</v>
      </c>
    </row>
    <row r="76" spans="1:9" x14ac:dyDescent="0.35">
      <c r="A76" s="398">
        <v>64</v>
      </c>
      <c r="B76" s="381" t="s">
        <v>307</v>
      </c>
      <c r="C76" s="370" t="s">
        <v>524</v>
      </c>
      <c r="D76" s="380">
        <v>1200</v>
      </c>
      <c r="E76" s="374">
        <v>13</v>
      </c>
      <c r="F76" s="374">
        <v>5</v>
      </c>
      <c r="G76" s="374">
        <v>2562</v>
      </c>
      <c r="H76" s="573" t="s">
        <v>455</v>
      </c>
      <c r="I76" s="26" t="s">
        <v>629</v>
      </c>
    </row>
    <row r="77" spans="1:9" x14ac:dyDescent="0.35">
      <c r="A77" s="370">
        <v>65</v>
      </c>
      <c r="B77" s="381" t="s">
        <v>307</v>
      </c>
      <c r="C77" s="370" t="s">
        <v>525</v>
      </c>
      <c r="D77" s="380">
        <v>1200</v>
      </c>
      <c r="E77" s="374">
        <v>13</v>
      </c>
      <c r="F77" s="374">
        <v>5</v>
      </c>
      <c r="G77" s="374">
        <v>2562</v>
      </c>
      <c r="H77" s="573" t="s">
        <v>455</v>
      </c>
      <c r="I77" s="26" t="s">
        <v>629</v>
      </c>
    </row>
    <row r="78" spans="1:9" x14ac:dyDescent="0.35">
      <c r="A78" s="370">
        <v>66</v>
      </c>
      <c r="B78" s="381" t="s">
        <v>307</v>
      </c>
      <c r="C78" s="370" t="s">
        <v>526</v>
      </c>
      <c r="D78" s="380">
        <v>1200</v>
      </c>
      <c r="E78" s="374">
        <v>13</v>
      </c>
      <c r="F78" s="374">
        <v>5</v>
      </c>
      <c r="G78" s="374">
        <v>2562</v>
      </c>
      <c r="H78" s="573" t="s">
        <v>455</v>
      </c>
      <c r="I78" s="26" t="s">
        <v>629</v>
      </c>
    </row>
    <row r="79" spans="1:9" x14ac:dyDescent="0.35">
      <c r="A79" s="398">
        <v>67</v>
      </c>
      <c r="B79" s="381" t="s">
        <v>307</v>
      </c>
      <c r="C79" s="370" t="s">
        <v>527</v>
      </c>
      <c r="D79" s="380">
        <v>1200</v>
      </c>
      <c r="E79" s="374">
        <v>13</v>
      </c>
      <c r="F79" s="374">
        <v>5</v>
      </c>
      <c r="G79" s="374">
        <v>2562</v>
      </c>
      <c r="H79" s="573" t="s">
        <v>455</v>
      </c>
      <c r="I79" s="26" t="s">
        <v>629</v>
      </c>
    </row>
    <row r="80" spans="1:9" x14ac:dyDescent="0.35">
      <c r="A80" s="370">
        <v>68</v>
      </c>
      <c r="B80" s="381" t="s">
        <v>307</v>
      </c>
      <c r="C80" s="370" t="s">
        <v>528</v>
      </c>
      <c r="D80" s="380">
        <v>1200</v>
      </c>
      <c r="E80" s="374">
        <v>13</v>
      </c>
      <c r="F80" s="374">
        <v>5</v>
      </c>
      <c r="G80" s="374">
        <v>2562</v>
      </c>
      <c r="H80" s="573" t="s">
        <v>455</v>
      </c>
      <c r="I80" s="26" t="s">
        <v>629</v>
      </c>
    </row>
    <row r="81" spans="1:9" x14ac:dyDescent="0.35">
      <c r="A81" s="370">
        <v>69</v>
      </c>
      <c r="B81" s="381" t="s">
        <v>307</v>
      </c>
      <c r="C81" s="370" t="s">
        <v>529</v>
      </c>
      <c r="D81" s="380">
        <v>1200</v>
      </c>
      <c r="E81" s="374">
        <v>13</v>
      </c>
      <c r="F81" s="374">
        <v>5</v>
      </c>
      <c r="G81" s="374">
        <v>2562</v>
      </c>
      <c r="H81" s="573" t="s">
        <v>455</v>
      </c>
      <c r="I81" s="26" t="s">
        <v>629</v>
      </c>
    </row>
    <row r="82" spans="1:9" x14ac:dyDescent="0.35">
      <c r="A82" s="398">
        <v>70</v>
      </c>
      <c r="B82" s="381" t="s">
        <v>307</v>
      </c>
      <c r="C82" s="370" t="s">
        <v>530</v>
      </c>
      <c r="D82" s="380">
        <v>1200</v>
      </c>
      <c r="E82" s="374">
        <v>13</v>
      </c>
      <c r="F82" s="374">
        <v>5</v>
      </c>
      <c r="G82" s="374">
        <v>2562</v>
      </c>
      <c r="H82" s="573" t="s">
        <v>455</v>
      </c>
      <c r="I82" s="26" t="s">
        <v>629</v>
      </c>
    </row>
    <row r="83" spans="1:9" x14ac:dyDescent="0.35">
      <c r="A83" s="370">
        <v>71</v>
      </c>
      <c r="B83" s="381" t="s">
        <v>307</v>
      </c>
      <c r="C83" s="370" t="s">
        <v>531</v>
      </c>
      <c r="D83" s="380">
        <v>1200</v>
      </c>
      <c r="E83" s="374">
        <v>13</v>
      </c>
      <c r="F83" s="374">
        <v>5</v>
      </c>
      <c r="G83" s="374">
        <v>2562</v>
      </c>
      <c r="H83" s="573" t="s">
        <v>455</v>
      </c>
      <c r="I83" s="26" t="s">
        <v>629</v>
      </c>
    </row>
    <row r="84" spans="1:9" x14ac:dyDescent="0.35">
      <c r="A84" s="370">
        <v>72</v>
      </c>
      <c r="B84" s="381" t="s">
        <v>307</v>
      </c>
      <c r="C84" s="370" t="s">
        <v>532</v>
      </c>
      <c r="D84" s="380">
        <v>1200</v>
      </c>
      <c r="E84" s="374">
        <v>13</v>
      </c>
      <c r="F84" s="374">
        <v>5</v>
      </c>
      <c r="G84" s="374">
        <v>2562</v>
      </c>
      <c r="H84" s="573" t="s">
        <v>455</v>
      </c>
      <c r="I84" s="26" t="s">
        <v>629</v>
      </c>
    </row>
    <row r="85" spans="1:9" x14ac:dyDescent="0.35">
      <c r="A85" s="398">
        <v>73</v>
      </c>
      <c r="B85" s="381" t="s">
        <v>307</v>
      </c>
      <c r="C85" s="370" t="s">
        <v>533</v>
      </c>
      <c r="D85" s="380">
        <v>1200</v>
      </c>
      <c r="E85" s="374">
        <v>13</v>
      </c>
      <c r="F85" s="374">
        <v>5</v>
      </c>
      <c r="G85" s="374">
        <v>2562</v>
      </c>
      <c r="H85" s="573" t="s">
        <v>455</v>
      </c>
      <c r="I85" s="26" t="s">
        <v>629</v>
      </c>
    </row>
    <row r="86" spans="1:9" x14ac:dyDescent="0.35">
      <c r="A86" s="370">
        <v>74</v>
      </c>
      <c r="B86" s="381" t="s">
        <v>307</v>
      </c>
      <c r="C86" s="370" t="s">
        <v>534</v>
      </c>
      <c r="D86" s="380">
        <v>1200</v>
      </c>
      <c r="E86" s="374">
        <v>13</v>
      </c>
      <c r="F86" s="374">
        <v>5</v>
      </c>
      <c r="G86" s="374">
        <v>2562</v>
      </c>
      <c r="H86" s="573" t="s">
        <v>455</v>
      </c>
      <c r="I86" s="26" t="s">
        <v>629</v>
      </c>
    </row>
    <row r="87" spans="1:9" x14ac:dyDescent="0.35">
      <c r="A87" s="370">
        <v>75</v>
      </c>
      <c r="B87" s="381" t="s">
        <v>307</v>
      </c>
      <c r="C87" s="370" t="s">
        <v>535</v>
      </c>
      <c r="D87" s="380">
        <v>1200</v>
      </c>
      <c r="E87" s="374">
        <v>13</v>
      </c>
      <c r="F87" s="374">
        <v>5</v>
      </c>
      <c r="G87" s="374">
        <v>2562</v>
      </c>
      <c r="H87" s="573" t="s">
        <v>455</v>
      </c>
      <c r="I87" s="26" t="s">
        <v>629</v>
      </c>
    </row>
    <row r="88" spans="1:9" x14ac:dyDescent="0.35">
      <c r="A88" s="398">
        <v>76</v>
      </c>
      <c r="B88" s="381" t="s">
        <v>307</v>
      </c>
      <c r="C88" s="370" t="s">
        <v>536</v>
      </c>
      <c r="D88" s="380">
        <v>1200</v>
      </c>
      <c r="E88" s="374">
        <v>13</v>
      </c>
      <c r="F88" s="374">
        <v>5</v>
      </c>
      <c r="G88" s="374">
        <v>2562</v>
      </c>
      <c r="H88" s="573" t="s">
        <v>455</v>
      </c>
      <c r="I88" s="26" t="s">
        <v>629</v>
      </c>
    </row>
    <row r="89" spans="1:9" x14ac:dyDescent="0.35">
      <c r="A89" s="370">
        <v>77</v>
      </c>
      <c r="B89" s="381" t="s">
        <v>307</v>
      </c>
      <c r="C89" s="370" t="s">
        <v>537</v>
      </c>
      <c r="D89" s="380">
        <v>1200</v>
      </c>
      <c r="E89" s="374">
        <v>13</v>
      </c>
      <c r="F89" s="374">
        <v>5</v>
      </c>
      <c r="G89" s="374">
        <v>2562</v>
      </c>
      <c r="H89" s="573" t="s">
        <v>455</v>
      </c>
      <c r="I89" s="26" t="s">
        <v>629</v>
      </c>
    </row>
    <row r="90" spans="1:9" x14ac:dyDescent="0.35">
      <c r="A90" s="370">
        <v>78</v>
      </c>
      <c r="B90" s="381" t="s">
        <v>307</v>
      </c>
      <c r="C90" s="370" t="s">
        <v>538</v>
      </c>
      <c r="D90" s="380">
        <v>1200</v>
      </c>
      <c r="E90" s="374">
        <v>13</v>
      </c>
      <c r="F90" s="374">
        <v>5</v>
      </c>
      <c r="G90" s="374">
        <v>2562</v>
      </c>
      <c r="H90" s="573" t="s">
        <v>455</v>
      </c>
      <c r="I90" s="26" t="s">
        <v>629</v>
      </c>
    </row>
    <row r="91" spans="1:9" x14ac:dyDescent="0.35">
      <c r="A91" s="398">
        <v>79</v>
      </c>
      <c r="B91" s="381" t="s">
        <v>307</v>
      </c>
      <c r="C91" s="370" t="s">
        <v>539</v>
      </c>
      <c r="D91" s="380">
        <v>1200</v>
      </c>
      <c r="E91" s="374">
        <v>13</v>
      </c>
      <c r="F91" s="374">
        <v>5</v>
      </c>
      <c r="G91" s="374">
        <v>2562</v>
      </c>
      <c r="H91" s="573" t="s">
        <v>455</v>
      </c>
      <c r="I91" s="26" t="s">
        <v>629</v>
      </c>
    </row>
    <row r="92" spans="1:9" x14ac:dyDescent="0.35">
      <c r="A92" s="370">
        <v>80</v>
      </c>
      <c r="B92" s="381" t="s">
        <v>307</v>
      </c>
      <c r="C92" s="370" t="s">
        <v>540</v>
      </c>
      <c r="D92" s="380">
        <v>1200</v>
      </c>
      <c r="E92" s="374">
        <v>13</v>
      </c>
      <c r="F92" s="374">
        <v>5</v>
      </c>
      <c r="G92" s="374">
        <v>2562</v>
      </c>
      <c r="H92" s="573" t="s">
        <v>455</v>
      </c>
      <c r="I92" s="26" t="s">
        <v>629</v>
      </c>
    </row>
    <row r="93" spans="1:9" x14ac:dyDescent="0.35">
      <c r="A93" s="370">
        <v>81</v>
      </c>
      <c r="B93" s="381" t="s">
        <v>307</v>
      </c>
      <c r="C93" s="370" t="s">
        <v>541</v>
      </c>
      <c r="D93" s="380">
        <v>1200</v>
      </c>
      <c r="E93" s="374">
        <v>13</v>
      </c>
      <c r="F93" s="374">
        <v>5</v>
      </c>
      <c r="G93" s="374">
        <v>2562</v>
      </c>
      <c r="H93" s="573" t="s">
        <v>455</v>
      </c>
      <c r="I93" s="26" t="s">
        <v>629</v>
      </c>
    </row>
    <row r="94" spans="1:9" x14ac:dyDescent="0.35">
      <c r="A94" s="398">
        <v>82</v>
      </c>
      <c r="B94" s="381" t="s">
        <v>307</v>
      </c>
      <c r="C94" s="370" t="s">
        <v>542</v>
      </c>
      <c r="D94" s="380">
        <v>1200</v>
      </c>
      <c r="E94" s="374">
        <v>13</v>
      </c>
      <c r="F94" s="374">
        <v>5</v>
      </c>
      <c r="G94" s="374">
        <v>2562</v>
      </c>
      <c r="H94" s="573" t="s">
        <v>455</v>
      </c>
      <c r="I94" s="26" t="s">
        <v>629</v>
      </c>
    </row>
    <row r="95" spans="1:9" x14ac:dyDescent="0.35">
      <c r="A95" s="370">
        <v>83</v>
      </c>
      <c r="B95" s="379" t="s">
        <v>543</v>
      </c>
      <c r="C95" s="382" t="s">
        <v>544</v>
      </c>
      <c r="D95" s="380">
        <v>1700</v>
      </c>
      <c r="E95" s="374">
        <v>13</v>
      </c>
      <c r="F95" s="374">
        <v>5</v>
      </c>
      <c r="G95" s="374">
        <v>2562</v>
      </c>
      <c r="H95" s="573" t="s">
        <v>455</v>
      </c>
      <c r="I95" s="26" t="s">
        <v>629</v>
      </c>
    </row>
    <row r="96" spans="1:9" x14ac:dyDescent="0.35">
      <c r="A96" s="370">
        <v>84</v>
      </c>
      <c r="B96" s="379" t="s">
        <v>543</v>
      </c>
      <c r="C96" s="382" t="s">
        <v>545</v>
      </c>
      <c r="D96" s="380">
        <v>1700</v>
      </c>
      <c r="E96" s="374">
        <v>13</v>
      </c>
      <c r="F96" s="374">
        <v>5</v>
      </c>
      <c r="G96" s="374">
        <v>2562</v>
      </c>
      <c r="H96" s="573" t="s">
        <v>455</v>
      </c>
      <c r="I96" s="26" t="s">
        <v>629</v>
      </c>
    </row>
    <row r="97" spans="1:9" x14ac:dyDescent="0.35">
      <c r="A97" s="398">
        <v>85</v>
      </c>
      <c r="B97" s="379" t="s">
        <v>543</v>
      </c>
      <c r="C97" s="382" t="s">
        <v>546</v>
      </c>
      <c r="D97" s="380">
        <v>1700</v>
      </c>
      <c r="E97" s="374">
        <v>13</v>
      </c>
      <c r="F97" s="374">
        <v>5</v>
      </c>
      <c r="G97" s="374">
        <v>2562</v>
      </c>
      <c r="H97" s="573" t="s">
        <v>455</v>
      </c>
      <c r="I97" s="26" t="s">
        <v>629</v>
      </c>
    </row>
    <row r="98" spans="1:9" x14ac:dyDescent="0.35">
      <c r="A98" s="370">
        <v>86</v>
      </c>
      <c r="B98" s="379" t="s">
        <v>543</v>
      </c>
      <c r="C98" s="382" t="s">
        <v>547</v>
      </c>
      <c r="D98" s="380">
        <v>1700</v>
      </c>
      <c r="E98" s="374">
        <v>13</v>
      </c>
      <c r="F98" s="374">
        <v>5</v>
      </c>
      <c r="G98" s="374">
        <v>2562</v>
      </c>
      <c r="H98" s="573" t="s">
        <v>455</v>
      </c>
      <c r="I98" s="26" t="s">
        <v>629</v>
      </c>
    </row>
    <row r="99" spans="1:9" x14ac:dyDescent="0.35">
      <c r="A99" s="370">
        <v>87</v>
      </c>
      <c r="B99" s="379" t="s">
        <v>543</v>
      </c>
      <c r="C99" s="382" t="s">
        <v>548</v>
      </c>
      <c r="D99" s="380">
        <v>1700</v>
      </c>
      <c r="E99" s="374">
        <v>13</v>
      </c>
      <c r="F99" s="374">
        <v>5</v>
      </c>
      <c r="G99" s="374">
        <v>2562</v>
      </c>
      <c r="H99" s="573" t="s">
        <v>455</v>
      </c>
      <c r="I99" s="26" t="s">
        <v>629</v>
      </c>
    </row>
    <row r="100" spans="1:9" x14ac:dyDescent="0.35">
      <c r="A100" s="398">
        <v>88</v>
      </c>
      <c r="B100" s="379" t="s">
        <v>543</v>
      </c>
      <c r="C100" s="382" t="s">
        <v>549</v>
      </c>
      <c r="D100" s="380">
        <v>1700</v>
      </c>
      <c r="E100" s="374">
        <v>13</v>
      </c>
      <c r="F100" s="374">
        <v>5</v>
      </c>
      <c r="G100" s="374">
        <v>2562</v>
      </c>
      <c r="H100" s="573" t="s">
        <v>455</v>
      </c>
      <c r="I100" s="26" t="s">
        <v>629</v>
      </c>
    </row>
    <row r="101" spans="1:9" x14ac:dyDescent="0.35">
      <c r="A101" s="370">
        <v>89</v>
      </c>
      <c r="B101" s="379" t="s">
        <v>543</v>
      </c>
      <c r="C101" s="382" t="s">
        <v>550</v>
      </c>
      <c r="D101" s="380">
        <v>1700</v>
      </c>
      <c r="E101" s="374">
        <v>13</v>
      </c>
      <c r="F101" s="374">
        <v>5</v>
      </c>
      <c r="G101" s="374">
        <v>2562</v>
      </c>
      <c r="H101" s="573" t="s">
        <v>455</v>
      </c>
      <c r="I101" s="26" t="s">
        <v>629</v>
      </c>
    </row>
    <row r="102" spans="1:9" x14ac:dyDescent="0.35">
      <c r="A102" s="370">
        <v>90</v>
      </c>
      <c r="B102" s="379" t="s">
        <v>543</v>
      </c>
      <c r="C102" s="382" t="s">
        <v>551</v>
      </c>
      <c r="D102" s="380">
        <v>1700</v>
      </c>
      <c r="E102" s="374">
        <v>13</v>
      </c>
      <c r="F102" s="374">
        <v>5</v>
      </c>
      <c r="G102" s="374">
        <v>2562</v>
      </c>
      <c r="H102" s="573" t="s">
        <v>455</v>
      </c>
      <c r="I102" s="26" t="s">
        <v>629</v>
      </c>
    </row>
    <row r="103" spans="1:9" x14ac:dyDescent="0.35">
      <c r="A103" s="398">
        <v>91</v>
      </c>
      <c r="B103" s="379" t="s">
        <v>543</v>
      </c>
      <c r="C103" s="382" t="s">
        <v>552</v>
      </c>
      <c r="D103" s="380">
        <v>1700</v>
      </c>
      <c r="E103" s="374">
        <v>13</v>
      </c>
      <c r="F103" s="374">
        <v>5</v>
      </c>
      <c r="G103" s="374">
        <v>2562</v>
      </c>
      <c r="H103" s="573" t="s">
        <v>455</v>
      </c>
      <c r="I103" s="26" t="s">
        <v>629</v>
      </c>
    </row>
    <row r="104" spans="1:9" x14ac:dyDescent="0.35">
      <c r="A104" s="370">
        <v>92</v>
      </c>
      <c r="B104" s="379" t="s">
        <v>543</v>
      </c>
      <c r="C104" s="382" t="s">
        <v>553</v>
      </c>
      <c r="D104" s="380">
        <v>1700</v>
      </c>
      <c r="E104" s="374">
        <v>13</v>
      </c>
      <c r="F104" s="374">
        <v>5</v>
      </c>
      <c r="G104" s="374">
        <v>2562</v>
      </c>
      <c r="H104" s="573" t="s">
        <v>455</v>
      </c>
      <c r="I104" s="26" t="s">
        <v>629</v>
      </c>
    </row>
    <row r="105" spans="1:9" x14ac:dyDescent="0.35">
      <c r="A105" s="370">
        <v>93</v>
      </c>
      <c r="B105" s="371" t="s">
        <v>554</v>
      </c>
      <c r="C105" s="372" t="s">
        <v>555</v>
      </c>
      <c r="D105" s="375">
        <v>9800</v>
      </c>
      <c r="E105" s="374">
        <v>26</v>
      </c>
      <c r="F105" s="374">
        <v>6</v>
      </c>
      <c r="G105" s="374">
        <v>2562</v>
      </c>
      <c r="H105" s="573" t="s">
        <v>455</v>
      </c>
      <c r="I105" s="26" t="s">
        <v>629</v>
      </c>
    </row>
    <row r="106" spans="1:9" x14ac:dyDescent="0.35">
      <c r="A106" s="575"/>
      <c r="B106" s="576"/>
      <c r="C106" s="577" t="s">
        <v>623</v>
      </c>
      <c r="D106" s="580"/>
      <c r="E106" s="569"/>
      <c r="F106" s="569"/>
      <c r="G106" s="569"/>
      <c r="H106" s="578"/>
      <c r="I106" s="522"/>
    </row>
    <row r="107" spans="1:9" x14ac:dyDescent="0.35">
      <c r="A107" s="421" t="s">
        <v>448</v>
      </c>
      <c r="B107" s="422" t="s">
        <v>603</v>
      </c>
      <c r="C107" s="423" t="s">
        <v>449</v>
      </c>
      <c r="D107" s="422" t="s">
        <v>605</v>
      </c>
      <c r="E107" s="672" t="s">
        <v>606</v>
      </c>
      <c r="F107" s="673"/>
      <c r="G107" s="674"/>
      <c r="H107" s="424" t="s">
        <v>610</v>
      </c>
      <c r="I107" s="520" t="s">
        <v>628</v>
      </c>
    </row>
    <row r="108" spans="1:9" x14ac:dyDescent="0.35">
      <c r="A108" s="407"/>
      <c r="B108" s="411"/>
      <c r="C108" s="408"/>
      <c r="D108" s="412"/>
      <c r="E108" s="369" t="s">
        <v>450</v>
      </c>
      <c r="F108" s="369" t="s">
        <v>451</v>
      </c>
      <c r="G108" s="369" t="s">
        <v>452</v>
      </c>
      <c r="H108" s="571"/>
      <c r="I108" s="18"/>
    </row>
    <row r="109" spans="1:9" x14ac:dyDescent="0.35">
      <c r="A109" s="398">
        <v>94</v>
      </c>
      <c r="B109" s="371" t="s">
        <v>554</v>
      </c>
      <c r="C109" s="372" t="s">
        <v>556</v>
      </c>
      <c r="D109" s="375">
        <v>9800</v>
      </c>
      <c r="E109" s="374">
        <v>26</v>
      </c>
      <c r="F109" s="374">
        <v>6</v>
      </c>
      <c r="G109" s="374">
        <v>2562</v>
      </c>
      <c r="H109" s="573" t="s">
        <v>455</v>
      </c>
      <c r="I109" s="26" t="s">
        <v>629</v>
      </c>
    </row>
    <row r="110" spans="1:9" x14ac:dyDescent="0.35">
      <c r="A110" s="370">
        <v>95</v>
      </c>
      <c r="B110" s="371" t="s">
        <v>554</v>
      </c>
      <c r="C110" s="372" t="s">
        <v>557</v>
      </c>
      <c r="D110" s="375">
        <v>9800</v>
      </c>
      <c r="E110" s="374">
        <v>26</v>
      </c>
      <c r="F110" s="374">
        <v>6</v>
      </c>
      <c r="G110" s="374">
        <v>2562</v>
      </c>
      <c r="H110" s="573" t="s">
        <v>455</v>
      </c>
      <c r="I110" s="26" t="s">
        <v>629</v>
      </c>
    </row>
    <row r="111" spans="1:9" x14ac:dyDescent="0.35">
      <c r="A111" s="370">
        <v>96</v>
      </c>
      <c r="B111" s="371" t="s">
        <v>554</v>
      </c>
      <c r="C111" s="372" t="s">
        <v>558</v>
      </c>
      <c r="D111" s="375">
        <v>9800</v>
      </c>
      <c r="E111" s="374">
        <v>26</v>
      </c>
      <c r="F111" s="374">
        <v>6</v>
      </c>
      <c r="G111" s="374">
        <v>2562</v>
      </c>
      <c r="H111" s="573" t="s">
        <v>455</v>
      </c>
      <c r="I111" s="26" t="s">
        <v>629</v>
      </c>
    </row>
    <row r="112" spans="1:9" x14ac:dyDescent="0.35">
      <c r="A112" s="398">
        <v>97</v>
      </c>
      <c r="B112" s="371" t="s">
        <v>559</v>
      </c>
      <c r="C112" s="372" t="s">
        <v>560</v>
      </c>
      <c r="D112" s="373">
        <v>5000</v>
      </c>
      <c r="E112" s="374">
        <v>24</v>
      </c>
      <c r="F112" s="374">
        <v>7</v>
      </c>
      <c r="G112" s="374">
        <v>2562</v>
      </c>
      <c r="H112" s="573" t="s">
        <v>455</v>
      </c>
      <c r="I112" s="26" t="s">
        <v>629</v>
      </c>
    </row>
    <row r="113" spans="1:9" x14ac:dyDescent="0.35">
      <c r="A113" s="370">
        <v>98</v>
      </c>
      <c r="B113" s="371" t="s">
        <v>559</v>
      </c>
      <c r="C113" s="372" t="s">
        <v>561</v>
      </c>
      <c r="D113" s="383">
        <v>5000</v>
      </c>
      <c r="E113" s="374">
        <v>24</v>
      </c>
      <c r="F113" s="374">
        <v>7</v>
      </c>
      <c r="G113" s="374">
        <v>2562</v>
      </c>
      <c r="H113" s="573" t="s">
        <v>455</v>
      </c>
      <c r="I113" s="26" t="s">
        <v>629</v>
      </c>
    </row>
    <row r="114" spans="1:9" x14ac:dyDescent="0.35">
      <c r="A114" s="370">
        <v>99</v>
      </c>
      <c r="B114" s="371" t="s">
        <v>559</v>
      </c>
      <c r="C114" s="372" t="s">
        <v>562</v>
      </c>
      <c r="D114" s="383">
        <v>5000</v>
      </c>
      <c r="E114" s="374"/>
      <c r="F114" s="374"/>
      <c r="G114" s="374"/>
      <c r="H114" s="573" t="s">
        <v>455</v>
      </c>
      <c r="I114" s="26" t="s">
        <v>629</v>
      </c>
    </row>
    <row r="115" spans="1:9" x14ac:dyDescent="0.35">
      <c r="A115" s="398">
        <v>100</v>
      </c>
      <c r="B115" s="379" t="s">
        <v>472</v>
      </c>
      <c r="C115" s="372" t="s">
        <v>563</v>
      </c>
      <c r="D115" s="378">
        <v>4300</v>
      </c>
      <c r="E115" s="374">
        <v>26</v>
      </c>
      <c r="F115" s="374">
        <v>7</v>
      </c>
      <c r="G115" s="374">
        <v>2562</v>
      </c>
      <c r="H115" s="573" t="s">
        <v>455</v>
      </c>
      <c r="I115" s="26" t="s">
        <v>629</v>
      </c>
    </row>
    <row r="116" spans="1:9" x14ac:dyDescent="0.35">
      <c r="A116" s="370">
        <v>101</v>
      </c>
      <c r="B116" s="379" t="s">
        <v>472</v>
      </c>
      <c r="C116" s="372" t="s">
        <v>564</v>
      </c>
      <c r="D116" s="378">
        <v>4300</v>
      </c>
      <c r="E116" s="374">
        <v>26</v>
      </c>
      <c r="F116" s="374">
        <v>7</v>
      </c>
      <c r="G116" s="374">
        <v>2562</v>
      </c>
      <c r="H116" s="573" t="s">
        <v>455</v>
      </c>
      <c r="I116" s="26" t="s">
        <v>629</v>
      </c>
    </row>
    <row r="117" spans="1:9" x14ac:dyDescent="0.35">
      <c r="A117" s="370">
        <v>102</v>
      </c>
      <c r="B117" s="379" t="s">
        <v>472</v>
      </c>
      <c r="C117" s="372" t="s">
        <v>565</v>
      </c>
      <c r="D117" s="378">
        <v>4300</v>
      </c>
      <c r="E117" s="374">
        <v>26</v>
      </c>
      <c r="F117" s="374">
        <v>7</v>
      </c>
      <c r="G117" s="374">
        <v>2562</v>
      </c>
      <c r="H117" s="573" t="s">
        <v>455</v>
      </c>
      <c r="I117" s="26" t="s">
        <v>629</v>
      </c>
    </row>
    <row r="118" spans="1:9" x14ac:dyDescent="0.35">
      <c r="A118" s="398">
        <v>103</v>
      </c>
      <c r="B118" s="374" t="s">
        <v>469</v>
      </c>
      <c r="C118" s="372" t="s">
        <v>566</v>
      </c>
      <c r="D118" s="373">
        <v>6000</v>
      </c>
      <c r="E118" s="374">
        <v>18</v>
      </c>
      <c r="F118" s="374">
        <v>11</v>
      </c>
      <c r="G118" s="374">
        <v>2561</v>
      </c>
      <c r="H118" s="573" t="s">
        <v>474</v>
      </c>
      <c r="I118" s="26" t="s">
        <v>629</v>
      </c>
    </row>
    <row r="119" spans="1:9" x14ac:dyDescent="0.35">
      <c r="A119" s="370">
        <v>104</v>
      </c>
      <c r="B119" s="371" t="s">
        <v>567</v>
      </c>
      <c r="C119" s="372" t="s">
        <v>568</v>
      </c>
      <c r="D119" s="373">
        <v>16800</v>
      </c>
      <c r="E119" s="374">
        <v>10</v>
      </c>
      <c r="F119" s="374">
        <v>10</v>
      </c>
      <c r="G119" s="374">
        <v>2561</v>
      </c>
      <c r="H119" s="574" t="s">
        <v>474</v>
      </c>
      <c r="I119" s="26" t="s">
        <v>629</v>
      </c>
    </row>
    <row r="120" spans="1:9" x14ac:dyDescent="0.35">
      <c r="A120" s="370">
        <v>105</v>
      </c>
      <c r="B120" s="379" t="s">
        <v>569</v>
      </c>
      <c r="C120" s="382" t="s">
        <v>570</v>
      </c>
      <c r="D120" s="385">
        <v>10300</v>
      </c>
      <c r="E120" s="374">
        <v>19</v>
      </c>
      <c r="F120" s="374">
        <v>8</v>
      </c>
      <c r="G120" s="374">
        <v>2562</v>
      </c>
      <c r="H120" s="573" t="s">
        <v>455</v>
      </c>
      <c r="I120" s="26" t="s">
        <v>629</v>
      </c>
    </row>
    <row r="121" spans="1:9" x14ac:dyDescent="0.35">
      <c r="A121" s="398">
        <v>106</v>
      </c>
      <c r="B121" s="379" t="s">
        <v>569</v>
      </c>
      <c r="C121" s="382" t="s">
        <v>571</v>
      </c>
      <c r="D121" s="385">
        <v>10300</v>
      </c>
      <c r="E121" s="374">
        <v>19</v>
      </c>
      <c r="F121" s="374">
        <v>8</v>
      </c>
      <c r="G121" s="374">
        <v>2562</v>
      </c>
      <c r="H121" s="573" t="s">
        <v>455</v>
      </c>
      <c r="I121" s="26" t="s">
        <v>629</v>
      </c>
    </row>
    <row r="122" spans="1:9" x14ac:dyDescent="0.35">
      <c r="A122" s="370">
        <v>107</v>
      </c>
      <c r="B122" s="379" t="s">
        <v>569</v>
      </c>
      <c r="C122" s="382" t="s">
        <v>572</v>
      </c>
      <c r="D122" s="385">
        <v>10300</v>
      </c>
      <c r="E122" s="374">
        <v>19</v>
      </c>
      <c r="F122" s="374">
        <v>8</v>
      </c>
      <c r="G122" s="374">
        <v>2562</v>
      </c>
      <c r="H122" s="573" t="s">
        <v>455</v>
      </c>
      <c r="I122" s="26" t="s">
        <v>629</v>
      </c>
    </row>
    <row r="123" spans="1:9" x14ac:dyDescent="0.35">
      <c r="A123" s="370">
        <v>108</v>
      </c>
      <c r="B123" s="371" t="s">
        <v>630</v>
      </c>
      <c r="C123" s="372" t="s">
        <v>631</v>
      </c>
      <c r="D123" s="375">
        <v>29500</v>
      </c>
      <c r="E123" s="374"/>
      <c r="F123" s="374"/>
      <c r="G123" s="374"/>
      <c r="H123" s="573" t="s">
        <v>455</v>
      </c>
      <c r="I123" s="374" t="s">
        <v>282</v>
      </c>
    </row>
    <row r="124" spans="1:9" x14ac:dyDescent="0.35">
      <c r="A124" s="370">
        <v>109</v>
      </c>
      <c r="B124" s="371" t="s">
        <v>635</v>
      </c>
      <c r="C124" s="372" t="s">
        <v>642</v>
      </c>
      <c r="D124" s="375">
        <v>150000</v>
      </c>
      <c r="E124" s="374"/>
      <c r="F124" s="374"/>
      <c r="G124" s="374"/>
      <c r="H124" s="573" t="s">
        <v>455</v>
      </c>
      <c r="I124" s="374" t="s">
        <v>28</v>
      </c>
    </row>
    <row r="125" spans="1:9" x14ac:dyDescent="0.35">
      <c r="A125" s="370">
        <v>110</v>
      </c>
      <c r="B125" s="371" t="s">
        <v>635</v>
      </c>
      <c r="C125" s="372" t="s">
        <v>643</v>
      </c>
      <c r="D125" s="375">
        <v>150000</v>
      </c>
      <c r="E125" s="374"/>
      <c r="F125" s="374"/>
      <c r="G125" s="374"/>
      <c r="H125" s="573" t="s">
        <v>455</v>
      </c>
      <c r="I125" s="374" t="s">
        <v>28</v>
      </c>
    </row>
    <row r="126" spans="1:9" x14ac:dyDescent="0.35">
      <c r="D126" s="521">
        <f>SUM(D7:D125)</f>
        <v>683900</v>
      </c>
    </row>
  </sheetData>
  <mergeCells count="5">
    <mergeCell ref="A1:F1"/>
    <mergeCell ref="E5:G5"/>
    <mergeCell ref="E37:G37"/>
    <mergeCell ref="E72:G72"/>
    <mergeCell ref="E107:G107"/>
  </mergeCells>
  <pageMargins left="0.78740157480314965" right="0.39370078740157483" top="0.78740157480314965" bottom="0.39370078740157483" header="0.31496062992125984" footer="0.31496062992125984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workbookViewId="0">
      <selection activeCell="B33" sqref="B33"/>
    </sheetView>
  </sheetViews>
  <sheetFormatPr defaultRowHeight="38.25" customHeight="1" x14ac:dyDescent="0.3"/>
  <cols>
    <col min="1" max="1" width="3.75" style="524" customWidth="1"/>
    <col min="2" max="2" width="61.625" style="525" customWidth="1"/>
    <col min="3" max="3" width="12.375" style="525" hidden="1" customWidth="1"/>
    <col min="4" max="4" width="12.625" style="545" customWidth="1"/>
    <col min="5" max="5" width="6.875" style="525" hidden="1" customWidth="1"/>
    <col min="6" max="6" width="7.375" style="525" hidden="1" customWidth="1"/>
    <col min="7" max="7" width="9" style="525" hidden="1" customWidth="1"/>
    <col min="8" max="8" width="15.25" style="525" hidden="1" customWidth="1"/>
    <col min="9" max="9" width="9.625" style="540" customWidth="1"/>
    <col min="10" max="16384" width="9" style="525"/>
  </cols>
  <sheetData>
    <row r="1" spans="1:27" ht="24" customHeight="1" x14ac:dyDescent="0.3">
      <c r="A1" s="675" t="str">
        <f>งบแสดงฐานะ!A1</f>
        <v>เทศบาลตำบลนาดอกคำ อำเภอนาด้วง  จังหวัดเลย</v>
      </c>
      <c r="B1" s="675"/>
      <c r="C1" s="675"/>
      <c r="D1" s="675"/>
      <c r="E1" s="675"/>
      <c r="F1" s="675"/>
    </row>
    <row r="2" spans="1:27" s="529" customFormat="1" ht="24" customHeight="1" x14ac:dyDescent="0.3">
      <c r="A2" s="679" t="s">
        <v>602</v>
      </c>
      <c r="B2" s="679"/>
      <c r="C2" s="97"/>
      <c r="D2" s="545"/>
      <c r="F2" s="98"/>
      <c r="I2" s="541"/>
    </row>
    <row r="3" spans="1:27" s="529" customFormat="1" ht="24" customHeight="1" x14ac:dyDescent="0.3">
      <c r="A3" s="523"/>
      <c r="B3" s="528"/>
      <c r="C3" s="97"/>
      <c r="D3" s="581" t="s">
        <v>217</v>
      </c>
      <c r="F3" s="99"/>
      <c r="I3" s="541"/>
    </row>
    <row r="4" spans="1:27" s="529" customFormat="1" ht="24" customHeight="1" x14ac:dyDescent="0.3">
      <c r="A4" s="678" t="s">
        <v>218</v>
      </c>
      <c r="B4" s="678"/>
      <c r="C4" s="97"/>
      <c r="D4" s="562"/>
      <c r="F4" s="98"/>
      <c r="I4" s="541"/>
    </row>
    <row r="5" spans="1:27" s="397" customFormat="1" ht="24" customHeight="1" x14ac:dyDescent="0.3">
      <c r="A5" s="401"/>
      <c r="B5" s="402" t="s">
        <v>603</v>
      </c>
      <c r="C5" s="403"/>
      <c r="D5" s="563"/>
      <c r="E5" s="676" t="s">
        <v>606</v>
      </c>
      <c r="F5" s="677"/>
      <c r="G5" s="677"/>
      <c r="H5" s="554"/>
      <c r="I5" s="542"/>
    </row>
    <row r="6" spans="1:27" s="91" customFormat="1" ht="24" customHeight="1" x14ac:dyDescent="0.35">
      <c r="A6" s="530" t="s">
        <v>406</v>
      </c>
      <c r="B6" s="531"/>
      <c r="C6" s="532" t="s">
        <v>604</v>
      </c>
      <c r="D6" s="564" t="s">
        <v>605</v>
      </c>
      <c r="E6" s="369" t="s">
        <v>607</v>
      </c>
      <c r="F6" s="369" t="s">
        <v>451</v>
      </c>
      <c r="G6" s="369" t="s">
        <v>452</v>
      </c>
      <c r="H6" s="399" t="s">
        <v>608</v>
      </c>
      <c r="I6" s="399" t="s">
        <v>628</v>
      </c>
    </row>
    <row r="7" spans="1:27" s="71" customFormat="1" ht="38.25" customHeight="1" x14ac:dyDescent="0.35">
      <c r="A7" s="534">
        <v>1</v>
      </c>
      <c r="B7" s="535" t="s">
        <v>402</v>
      </c>
      <c r="C7" s="535"/>
      <c r="D7" s="565">
        <v>9260000</v>
      </c>
      <c r="E7" s="555"/>
      <c r="F7" s="555"/>
      <c r="G7" s="369"/>
      <c r="H7" s="334"/>
      <c r="I7" s="374" t="s">
        <v>282</v>
      </c>
    </row>
    <row r="8" spans="1:27" ht="38.25" customHeight="1" x14ac:dyDescent="0.35">
      <c r="A8" s="534">
        <v>2</v>
      </c>
      <c r="B8" s="535" t="s">
        <v>403</v>
      </c>
      <c r="C8" s="535"/>
      <c r="D8" s="565">
        <v>9280000</v>
      </c>
      <c r="E8" s="555"/>
      <c r="F8" s="555"/>
      <c r="G8" s="556"/>
      <c r="H8" s="334"/>
      <c r="I8" s="374" t="s">
        <v>282</v>
      </c>
    </row>
    <row r="9" spans="1:27" ht="38.25" customHeight="1" x14ac:dyDescent="0.35">
      <c r="A9" s="534">
        <v>3</v>
      </c>
      <c r="B9" s="536" t="s">
        <v>404</v>
      </c>
      <c r="C9" s="548">
        <f>SUM(D7:D9)</f>
        <v>26820000</v>
      </c>
      <c r="D9" s="566">
        <v>8280000</v>
      </c>
      <c r="E9" s="557"/>
      <c r="F9" s="558"/>
      <c r="G9" s="556"/>
      <c r="H9" s="334"/>
      <c r="I9" s="374" t="s">
        <v>282</v>
      </c>
    </row>
    <row r="10" spans="1:27" s="463" customFormat="1" ht="29.25" customHeight="1" x14ac:dyDescent="0.3">
      <c r="A10" s="534">
        <v>4</v>
      </c>
      <c r="B10" s="543" t="s">
        <v>636</v>
      </c>
      <c r="C10" s="472"/>
      <c r="D10" s="567">
        <v>294700</v>
      </c>
      <c r="E10" s="538"/>
      <c r="F10" s="538"/>
      <c r="G10" s="539">
        <v>0</v>
      </c>
      <c r="H10" s="546"/>
      <c r="I10" s="543" t="s">
        <v>28</v>
      </c>
      <c r="J10" s="537"/>
      <c r="K10" s="537"/>
      <c r="L10" s="537"/>
      <c r="M10" s="537"/>
      <c r="N10" s="537"/>
      <c r="O10" s="537"/>
      <c r="P10" s="537"/>
      <c r="Q10" s="537"/>
      <c r="R10" s="537"/>
      <c r="S10" s="537"/>
      <c r="T10" s="537"/>
      <c r="U10" s="537"/>
      <c r="V10" s="537"/>
      <c r="W10" s="537"/>
      <c r="X10" s="537"/>
      <c r="Y10" s="537"/>
      <c r="Z10" s="537"/>
      <c r="AA10" s="537"/>
    </row>
    <row r="11" spans="1:27" s="463" customFormat="1" ht="29.25" customHeight="1" x14ac:dyDescent="0.3">
      <c r="A11" s="534">
        <v>5</v>
      </c>
      <c r="B11" s="543" t="s">
        <v>637</v>
      </c>
      <c r="C11" s="472"/>
      <c r="D11" s="567">
        <v>357000</v>
      </c>
      <c r="E11" s="538"/>
      <c r="F11" s="538"/>
      <c r="G11" s="539">
        <v>0</v>
      </c>
      <c r="H11" s="546"/>
      <c r="I11" s="543" t="s">
        <v>28</v>
      </c>
      <c r="J11" s="537"/>
      <c r="K11" s="537"/>
      <c r="L11" s="537"/>
      <c r="M11" s="537"/>
      <c r="N11" s="537"/>
      <c r="O11" s="537"/>
      <c r="P11" s="537"/>
      <c r="Q11" s="537"/>
      <c r="R11" s="537"/>
      <c r="S11" s="537"/>
      <c r="T11" s="537"/>
      <c r="U11" s="537"/>
      <c r="V11" s="537"/>
      <c r="W11" s="537"/>
      <c r="X11" s="537"/>
      <c r="Y11" s="537"/>
      <c r="Z11" s="537"/>
      <c r="AA11" s="537"/>
    </row>
    <row r="12" spans="1:27" s="463" customFormat="1" ht="29.25" customHeight="1" x14ac:dyDescent="0.3">
      <c r="A12" s="534">
        <v>6</v>
      </c>
      <c r="B12" s="543" t="s">
        <v>638</v>
      </c>
      <c r="C12" s="472"/>
      <c r="D12" s="567">
        <v>207000</v>
      </c>
      <c r="E12" s="538"/>
      <c r="F12" s="538"/>
      <c r="G12" s="539">
        <v>0</v>
      </c>
      <c r="H12" s="546"/>
      <c r="I12" s="543" t="s">
        <v>28</v>
      </c>
      <c r="J12" s="537"/>
      <c r="K12" s="537"/>
      <c r="L12" s="537"/>
      <c r="M12" s="537"/>
      <c r="N12" s="537"/>
      <c r="O12" s="537"/>
      <c r="P12" s="537"/>
      <c r="Q12" s="537"/>
      <c r="R12" s="537"/>
      <c r="S12" s="537"/>
      <c r="T12" s="537"/>
      <c r="U12" s="537"/>
      <c r="V12" s="537"/>
      <c r="W12" s="537"/>
      <c r="X12" s="537"/>
      <c r="Y12" s="537"/>
      <c r="Z12" s="537"/>
      <c r="AA12" s="537"/>
    </row>
    <row r="13" spans="1:27" s="463" customFormat="1" ht="29.25" customHeight="1" x14ac:dyDescent="0.3">
      <c r="A13" s="534">
        <v>7</v>
      </c>
      <c r="B13" s="457" t="s">
        <v>423</v>
      </c>
      <c r="C13" s="472"/>
      <c r="D13" s="567">
        <v>151000</v>
      </c>
      <c r="E13" s="538"/>
      <c r="F13" s="538"/>
      <c r="G13" s="539">
        <v>0</v>
      </c>
      <c r="H13" s="546"/>
      <c r="I13" s="543" t="s">
        <v>28</v>
      </c>
      <c r="J13" s="537"/>
      <c r="K13" s="537"/>
      <c r="L13" s="537"/>
      <c r="M13" s="537"/>
      <c r="N13" s="537"/>
      <c r="O13" s="537"/>
      <c r="P13" s="537"/>
      <c r="Q13" s="537"/>
      <c r="R13" s="537"/>
      <c r="S13" s="537"/>
      <c r="T13" s="537"/>
      <c r="U13" s="537"/>
      <c r="V13" s="537"/>
      <c r="W13" s="537"/>
      <c r="X13" s="537"/>
      <c r="Y13" s="537"/>
      <c r="Z13" s="537"/>
      <c r="AA13" s="537"/>
    </row>
    <row r="14" spans="1:27" s="463" customFormat="1" ht="39" customHeight="1" x14ac:dyDescent="0.3">
      <c r="A14" s="534">
        <v>8</v>
      </c>
      <c r="B14" s="457" t="s">
        <v>424</v>
      </c>
      <c r="C14" s="472"/>
      <c r="D14" s="567">
        <v>347000</v>
      </c>
      <c r="E14" s="538"/>
      <c r="F14" s="538"/>
      <c r="G14" s="539">
        <v>0</v>
      </c>
      <c r="H14" s="546"/>
      <c r="I14" s="543" t="s">
        <v>28</v>
      </c>
      <c r="J14" s="537"/>
      <c r="K14" s="537"/>
      <c r="L14" s="537"/>
      <c r="M14" s="537"/>
      <c r="N14" s="537"/>
      <c r="O14" s="537"/>
      <c r="P14" s="537"/>
      <c r="Q14" s="537"/>
      <c r="R14" s="537"/>
      <c r="S14" s="537"/>
      <c r="T14" s="537"/>
      <c r="U14" s="537"/>
      <c r="V14" s="537"/>
      <c r="W14" s="537"/>
      <c r="X14" s="537"/>
      <c r="Y14" s="537"/>
      <c r="Z14" s="537"/>
      <c r="AA14" s="537"/>
    </row>
    <row r="15" spans="1:27" s="463" customFormat="1" ht="29.25" customHeight="1" x14ac:dyDescent="0.3">
      <c r="A15" s="534">
        <v>9</v>
      </c>
      <c r="B15" s="457" t="s">
        <v>425</v>
      </c>
      <c r="C15" s="472"/>
      <c r="D15" s="567">
        <v>312000</v>
      </c>
      <c r="E15" s="538"/>
      <c r="F15" s="538"/>
      <c r="G15" s="539">
        <v>0</v>
      </c>
      <c r="H15" s="546"/>
      <c r="I15" s="543" t="s">
        <v>28</v>
      </c>
      <c r="J15" s="537"/>
      <c r="K15" s="537"/>
      <c r="L15" s="537"/>
      <c r="M15" s="537"/>
      <c r="N15" s="537"/>
      <c r="O15" s="537"/>
      <c r="P15" s="537"/>
      <c r="Q15" s="537"/>
      <c r="R15" s="537"/>
      <c r="S15" s="537"/>
      <c r="T15" s="537"/>
      <c r="U15" s="537"/>
      <c r="V15" s="537"/>
      <c r="W15" s="537"/>
      <c r="X15" s="537"/>
      <c r="Y15" s="537"/>
      <c r="Z15" s="537"/>
      <c r="AA15" s="537"/>
    </row>
    <row r="16" spans="1:27" s="463" customFormat="1" ht="38.25" customHeight="1" x14ac:dyDescent="0.3">
      <c r="A16" s="534">
        <v>10</v>
      </c>
      <c r="B16" s="457" t="s">
        <v>426</v>
      </c>
      <c r="C16" s="472"/>
      <c r="D16" s="567">
        <v>500000</v>
      </c>
      <c r="E16" s="538"/>
      <c r="F16" s="538"/>
      <c r="G16" s="539">
        <v>0</v>
      </c>
      <c r="H16" s="546"/>
      <c r="I16" s="543" t="s">
        <v>28</v>
      </c>
      <c r="J16" s="537"/>
      <c r="K16" s="537"/>
      <c r="L16" s="537"/>
      <c r="M16" s="537"/>
      <c r="N16" s="537"/>
      <c r="O16" s="537"/>
      <c r="P16" s="537"/>
      <c r="Q16" s="537"/>
      <c r="R16" s="537"/>
      <c r="S16" s="537"/>
      <c r="T16" s="537"/>
      <c r="U16" s="537"/>
      <c r="V16" s="537"/>
      <c r="W16" s="537"/>
      <c r="X16" s="537"/>
      <c r="Y16" s="537"/>
      <c r="Z16" s="537"/>
      <c r="AA16" s="537"/>
    </row>
    <row r="17" spans="1:27" s="463" customFormat="1" ht="29.25" customHeight="1" x14ac:dyDescent="0.3">
      <c r="A17" s="534">
        <v>11</v>
      </c>
      <c r="B17" s="457" t="s">
        <v>427</v>
      </c>
      <c r="C17" s="547">
        <f>SUM(D7:D17)</f>
        <v>29288700</v>
      </c>
      <c r="D17" s="567">
        <v>300000</v>
      </c>
      <c r="E17" s="538"/>
      <c r="F17" s="538"/>
      <c r="G17" s="539">
        <v>0</v>
      </c>
      <c r="H17" s="546"/>
      <c r="I17" s="543" t="s">
        <v>28</v>
      </c>
      <c r="J17" s="537"/>
      <c r="K17" s="537"/>
      <c r="L17" s="537"/>
      <c r="M17" s="537"/>
      <c r="N17" s="537"/>
      <c r="O17" s="537"/>
      <c r="P17" s="537"/>
      <c r="Q17" s="537"/>
      <c r="R17" s="537"/>
      <c r="S17" s="537"/>
      <c r="T17" s="537"/>
      <c r="U17" s="537"/>
      <c r="V17" s="537"/>
      <c r="W17" s="537"/>
      <c r="X17" s="537"/>
      <c r="Y17" s="537"/>
      <c r="Z17" s="537"/>
      <c r="AA17" s="537"/>
    </row>
    <row r="18" spans="1:27" ht="23.25" customHeight="1" x14ac:dyDescent="0.35">
      <c r="A18" s="534">
        <v>12</v>
      </c>
      <c r="B18" s="387" t="s">
        <v>634</v>
      </c>
      <c r="C18" s="369"/>
      <c r="D18" s="527">
        <v>286513.26</v>
      </c>
      <c r="E18" s="369">
        <v>26</v>
      </c>
      <c r="F18" s="374">
        <v>2</v>
      </c>
      <c r="G18" s="369">
        <v>2562</v>
      </c>
      <c r="H18" s="374" t="s">
        <v>576</v>
      </c>
      <c r="I18" s="374" t="s">
        <v>629</v>
      </c>
    </row>
    <row r="19" spans="1:27" ht="22.5" customHeight="1" x14ac:dyDescent="0.35">
      <c r="A19" s="534">
        <v>13</v>
      </c>
      <c r="B19" s="526" t="s">
        <v>633</v>
      </c>
      <c r="C19" s="526"/>
      <c r="D19" s="544">
        <v>40000</v>
      </c>
      <c r="E19" s="559">
        <v>26</v>
      </c>
      <c r="F19" s="374">
        <v>9</v>
      </c>
      <c r="G19" s="559">
        <v>2562</v>
      </c>
      <c r="H19" s="560" t="s">
        <v>160</v>
      </c>
      <c r="I19" s="374" t="s">
        <v>629</v>
      </c>
    </row>
    <row r="20" spans="1:27" ht="22.5" customHeight="1" x14ac:dyDescent="0.35">
      <c r="A20" s="534">
        <v>14</v>
      </c>
      <c r="B20" s="526" t="s">
        <v>633</v>
      </c>
      <c r="C20" s="526"/>
      <c r="D20" s="544">
        <v>7900</v>
      </c>
      <c r="E20" s="559">
        <v>26</v>
      </c>
      <c r="F20" s="374">
        <v>9</v>
      </c>
      <c r="G20" s="559">
        <v>2562</v>
      </c>
      <c r="H20" s="560" t="s">
        <v>160</v>
      </c>
      <c r="I20" s="374" t="s">
        <v>629</v>
      </c>
    </row>
    <row r="21" spans="1:27" ht="22.5" customHeight="1" x14ac:dyDescent="0.35">
      <c r="A21" s="534">
        <v>15</v>
      </c>
      <c r="B21" s="526" t="s">
        <v>633</v>
      </c>
      <c r="C21" s="526"/>
      <c r="D21" s="544">
        <v>20000</v>
      </c>
      <c r="E21" s="559">
        <v>26</v>
      </c>
      <c r="F21" s="374">
        <v>9</v>
      </c>
      <c r="G21" s="559">
        <v>2562</v>
      </c>
      <c r="H21" s="560" t="s">
        <v>160</v>
      </c>
      <c r="I21" s="374" t="s">
        <v>629</v>
      </c>
    </row>
    <row r="22" spans="1:27" ht="22.5" customHeight="1" x14ac:dyDescent="0.35">
      <c r="A22" s="534">
        <v>16</v>
      </c>
      <c r="B22" s="526" t="s">
        <v>633</v>
      </c>
      <c r="C22" s="526"/>
      <c r="D22" s="544">
        <v>10920</v>
      </c>
      <c r="E22" s="559">
        <v>26</v>
      </c>
      <c r="F22" s="374">
        <v>9</v>
      </c>
      <c r="G22" s="559">
        <v>2562</v>
      </c>
      <c r="H22" s="560" t="s">
        <v>160</v>
      </c>
      <c r="I22" s="374" t="s">
        <v>629</v>
      </c>
    </row>
    <row r="23" spans="1:27" ht="22.5" customHeight="1" x14ac:dyDescent="0.35">
      <c r="A23" s="534">
        <v>17</v>
      </c>
      <c r="B23" s="526" t="s">
        <v>633</v>
      </c>
      <c r="C23" s="526"/>
      <c r="D23" s="544">
        <v>20000</v>
      </c>
      <c r="E23" s="559"/>
      <c r="F23" s="561"/>
      <c r="G23" s="561"/>
      <c r="H23" s="560" t="s">
        <v>160</v>
      </c>
      <c r="I23" s="374" t="s">
        <v>629</v>
      </c>
    </row>
    <row r="24" spans="1:27" ht="22.5" customHeight="1" x14ac:dyDescent="0.35">
      <c r="A24" s="534">
        <v>18</v>
      </c>
      <c r="B24" s="526" t="s">
        <v>633</v>
      </c>
      <c r="C24" s="526"/>
      <c r="D24" s="544">
        <v>20000</v>
      </c>
      <c r="E24" s="559"/>
      <c r="F24" s="561"/>
      <c r="G24" s="561"/>
      <c r="H24" s="560" t="s">
        <v>160</v>
      </c>
      <c r="I24" s="374" t="s">
        <v>629</v>
      </c>
      <c r="J24" s="525" t="s">
        <v>641</v>
      </c>
    </row>
    <row r="25" spans="1:27" s="71" customFormat="1" ht="23.25" customHeight="1" x14ac:dyDescent="0.35">
      <c r="A25" s="534">
        <v>19</v>
      </c>
      <c r="B25" s="374" t="s">
        <v>581</v>
      </c>
      <c r="C25" s="369" t="s">
        <v>582</v>
      </c>
      <c r="D25" s="527">
        <v>200000</v>
      </c>
      <c r="E25" s="374">
        <v>22</v>
      </c>
      <c r="F25" s="374">
        <v>8</v>
      </c>
      <c r="G25" s="374">
        <v>2562</v>
      </c>
      <c r="H25" s="374" t="s">
        <v>576</v>
      </c>
      <c r="I25" s="374" t="s">
        <v>629</v>
      </c>
      <c r="J25" s="525" t="s">
        <v>641</v>
      </c>
    </row>
    <row r="26" spans="1:27" s="71" customFormat="1" ht="23.25" customHeight="1" x14ac:dyDescent="0.35">
      <c r="A26" s="582"/>
      <c r="B26" s="569"/>
      <c r="C26" s="583"/>
      <c r="D26" s="584"/>
      <c r="E26" s="569"/>
      <c r="F26" s="569"/>
      <c r="G26" s="569"/>
      <c r="H26" s="569"/>
      <c r="I26" s="569"/>
      <c r="J26" s="525"/>
    </row>
    <row r="27" spans="1:27" s="397" customFormat="1" ht="24" customHeight="1" x14ac:dyDescent="0.3">
      <c r="A27" s="401"/>
      <c r="B27" s="402" t="s">
        <v>603</v>
      </c>
      <c r="C27" s="403"/>
      <c r="D27" s="563"/>
      <c r="E27" s="676" t="s">
        <v>606</v>
      </c>
      <c r="F27" s="677"/>
      <c r="G27" s="677"/>
      <c r="H27" s="554"/>
      <c r="I27" s="542"/>
    </row>
    <row r="28" spans="1:27" s="91" customFormat="1" ht="24" customHeight="1" x14ac:dyDescent="0.35">
      <c r="A28" s="530" t="s">
        <v>406</v>
      </c>
      <c r="B28" s="531"/>
      <c r="C28" s="532" t="s">
        <v>604</v>
      </c>
      <c r="D28" s="564" t="s">
        <v>605</v>
      </c>
      <c r="E28" s="369" t="s">
        <v>607</v>
      </c>
      <c r="F28" s="369" t="s">
        <v>451</v>
      </c>
      <c r="G28" s="369" t="s">
        <v>452</v>
      </c>
      <c r="H28" s="399" t="s">
        <v>608</v>
      </c>
      <c r="I28" s="399" t="s">
        <v>628</v>
      </c>
    </row>
    <row r="29" spans="1:27" s="71" customFormat="1" ht="23.25" customHeight="1" x14ac:dyDescent="0.35">
      <c r="A29" s="534">
        <v>20</v>
      </c>
      <c r="B29" s="374" t="s">
        <v>583</v>
      </c>
      <c r="C29" s="369" t="s">
        <v>584</v>
      </c>
      <c r="D29" s="527">
        <v>200000</v>
      </c>
      <c r="E29" s="374">
        <v>26</v>
      </c>
      <c r="F29" s="374">
        <v>2</v>
      </c>
      <c r="G29" s="374">
        <v>2562</v>
      </c>
      <c r="H29" s="374" t="s">
        <v>576</v>
      </c>
      <c r="I29" s="374" t="s">
        <v>629</v>
      </c>
      <c r="J29" s="525" t="s">
        <v>641</v>
      </c>
    </row>
    <row r="30" spans="1:27" s="71" customFormat="1" ht="23.25" customHeight="1" x14ac:dyDescent="0.35">
      <c r="A30" s="534">
        <v>21</v>
      </c>
      <c r="B30" s="374" t="s">
        <v>587</v>
      </c>
      <c r="C30" s="369" t="s">
        <v>588</v>
      </c>
      <c r="D30" s="527">
        <v>200000</v>
      </c>
      <c r="E30" s="374">
        <v>20</v>
      </c>
      <c r="F30" s="374">
        <v>9</v>
      </c>
      <c r="G30" s="374">
        <v>2562</v>
      </c>
      <c r="H30" s="374" t="s">
        <v>576</v>
      </c>
      <c r="I30" s="374" t="s">
        <v>629</v>
      </c>
      <c r="J30" s="525" t="s">
        <v>641</v>
      </c>
    </row>
    <row r="31" spans="1:27" s="71" customFormat="1" ht="23.25" customHeight="1" x14ac:dyDescent="0.35">
      <c r="A31" s="534">
        <v>22</v>
      </c>
      <c r="B31" s="374" t="s">
        <v>600</v>
      </c>
      <c r="C31" s="369" t="s">
        <v>601</v>
      </c>
      <c r="D31" s="527">
        <v>100000</v>
      </c>
      <c r="E31" s="374">
        <v>20</v>
      </c>
      <c r="F31" s="374">
        <v>9</v>
      </c>
      <c r="G31" s="374">
        <v>2562</v>
      </c>
      <c r="H31" s="374" t="s">
        <v>576</v>
      </c>
      <c r="I31" s="374" t="s">
        <v>629</v>
      </c>
      <c r="J31" s="525" t="s">
        <v>641</v>
      </c>
    </row>
    <row r="32" spans="1:27" s="71" customFormat="1" ht="23.25" customHeight="1" x14ac:dyDescent="0.35">
      <c r="A32" s="534">
        <v>23</v>
      </c>
      <c r="B32" s="374" t="s">
        <v>639</v>
      </c>
      <c r="C32" s="369"/>
      <c r="D32" s="527">
        <v>400000</v>
      </c>
      <c r="E32" s="374">
        <v>4</v>
      </c>
      <c r="F32" s="374">
        <v>4</v>
      </c>
      <c r="G32" s="374">
        <v>2562</v>
      </c>
      <c r="H32" s="374"/>
      <c r="I32" s="374" t="s">
        <v>629</v>
      </c>
      <c r="J32" s="525" t="s">
        <v>641</v>
      </c>
    </row>
    <row r="33" spans="1:13" s="71" customFormat="1" ht="23.25" customHeight="1" x14ac:dyDescent="0.35">
      <c r="A33" s="534">
        <v>24</v>
      </c>
      <c r="B33" s="374" t="s">
        <v>640</v>
      </c>
      <c r="C33" s="369"/>
      <c r="D33" s="527">
        <v>450000</v>
      </c>
      <c r="E33" s="374">
        <v>25</v>
      </c>
      <c r="F33" s="374">
        <v>3</v>
      </c>
      <c r="G33" s="374">
        <v>2562</v>
      </c>
      <c r="H33" s="374"/>
      <c r="I33" s="374" t="s">
        <v>629</v>
      </c>
      <c r="J33" s="525" t="s">
        <v>641</v>
      </c>
    </row>
    <row r="34" spans="1:13" s="533" customFormat="1" ht="44.25" customHeight="1" x14ac:dyDescent="0.35">
      <c r="A34" s="534">
        <v>25</v>
      </c>
      <c r="B34" s="535" t="s">
        <v>389</v>
      </c>
      <c r="C34" s="535"/>
      <c r="D34" s="565">
        <v>200000</v>
      </c>
      <c r="E34" s="555"/>
      <c r="F34" s="555"/>
      <c r="G34" s="334"/>
      <c r="H34" s="334"/>
      <c r="I34" s="374" t="s">
        <v>629</v>
      </c>
      <c r="J34" s="525" t="s">
        <v>641</v>
      </c>
      <c r="K34" s="549"/>
      <c r="L34" s="550"/>
      <c r="M34" s="551"/>
    </row>
    <row r="35" spans="1:13" s="533" customFormat="1" ht="23.25" customHeight="1" x14ac:dyDescent="0.35">
      <c r="A35" s="534">
        <v>26</v>
      </c>
      <c r="B35" s="535" t="s">
        <v>390</v>
      </c>
      <c r="C35" s="535"/>
      <c r="D35" s="565">
        <v>100000</v>
      </c>
      <c r="E35" s="555"/>
      <c r="F35" s="555"/>
      <c r="G35" s="334"/>
      <c r="H35" s="334"/>
      <c r="I35" s="374" t="s">
        <v>629</v>
      </c>
      <c r="J35" s="525" t="s">
        <v>641</v>
      </c>
      <c r="K35" s="549"/>
      <c r="L35" s="550"/>
      <c r="M35" s="551"/>
    </row>
    <row r="36" spans="1:13" s="533" customFormat="1" ht="23.25" customHeight="1" x14ac:dyDescent="0.35">
      <c r="A36" s="534">
        <v>27</v>
      </c>
      <c r="B36" s="535" t="s">
        <v>391</v>
      </c>
      <c r="C36" s="535"/>
      <c r="D36" s="565">
        <v>200000</v>
      </c>
      <c r="E36" s="555"/>
      <c r="F36" s="555"/>
      <c r="G36" s="334"/>
      <c r="H36" s="334"/>
      <c r="I36" s="374" t="s">
        <v>629</v>
      </c>
      <c r="J36" s="525" t="s">
        <v>641</v>
      </c>
      <c r="K36" s="549"/>
      <c r="L36" s="550"/>
      <c r="M36" s="551"/>
    </row>
    <row r="37" spans="1:13" s="533" customFormat="1" ht="23.25" customHeight="1" x14ac:dyDescent="0.35">
      <c r="A37" s="534">
        <v>28</v>
      </c>
      <c r="B37" s="535" t="s">
        <v>392</v>
      </c>
      <c r="C37" s="535"/>
      <c r="D37" s="565">
        <v>140000</v>
      </c>
      <c r="E37" s="555"/>
      <c r="F37" s="555"/>
      <c r="G37" s="334"/>
      <c r="H37" s="334"/>
      <c r="I37" s="374" t="s">
        <v>629</v>
      </c>
      <c r="J37" s="525" t="s">
        <v>641</v>
      </c>
      <c r="K37" s="549"/>
      <c r="L37" s="550"/>
      <c r="M37" s="551"/>
    </row>
    <row r="38" spans="1:13" s="533" customFormat="1" ht="23.25" customHeight="1" x14ac:dyDescent="0.35">
      <c r="A38" s="534">
        <v>29</v>
      </c>
      <c r="B38" s="535" t="s">
        <v>393</v>
      </c>
      <c r="C38" s="535"/>
      <c r="D38" s="565">
        <v>200000</v>
      </c>
      <c r="E38" s="555"/>
      <c r="F38" s="555"/>
      <c r="G38" s="334"/>
      <c r="H38" s="334"/>
      <c r="I38" s="374" t="s">
        <v>629</v>
      </c>
      <c r="J38" s="525" t="s">
        <v>641</v>
      </c>
      <c r="K38" s="549"/>
      <c r="L38" s="550"/>
      <c r="M38" s="551"/>
    </row>
    <row r="39" spans="1:13" s="533" customFormat="1" ht="23.25" customHeight="1" x14ac:dyDescent="0.35">
      <c r="A39" s="534">
        <v>30</v>
      </c>
      <c r="B39" s="535" t="s">
        <v>394</v>
      </c>
      <c r="C39" s="535"/>
      <c r="D39" s="565">
        <v>200000</v>
      </c>
      <c r="E39" s="555"/>
      <c r="F39" s="555"/>
      <c r="G39" s="334"/>
      <c r="H39" s="334"/>
      <c r="I39" s="374" t="s">
        <v>629</v>
      </c>
      <c r="J39" s="525" t="s">
        <v>641</v>
      </c>
      <c r="K39" s="549"/>
      <c r="L39" s="550"/>
      <c r="M39" s="551"/>
    </row>
    <row r="40" spans="1:13" s="533" customFormat="1" ht="23.25" customHeight="1" x14ac:dyDescent="0.35">
      <c r="A40" s="534">
        <v>31</v>
      </c>
      <c r="B40" s="535" t="s">
        <v>395</v>
      </c>
      <c r="C40" s="535"/>
      <c r="D40" s="565">
        <v>200000</v>
      </c>
      <c r="E40" s="555"/>
      <c r="F40" s="555"/>
      <c r="G40" s="334"/>
      <c r="H40" s="334"/>
      <c r="I40" s="374" t="s">
        <v>629</v>
      </c>
      <c r="J40" s="525" t="s">
        <v>641</v>
      </c>
      <c r="K40" s="549"/>
      <c r="L40" s="550"/>
      <c r="M40" s="551"/>
    </row>
    <row r="41" spans="1:13" s="533" customFormat="1" ht="23.25" customHeight="1" x14ac:dyDescent="0.35">
      <c r="A41" s="534">
        <v>32</v>
      </c>
      <c r="B41" s="535" t="s">
        <v>396</v>
      </c>
      <c r="C41" s="552">
        <f>SUM(D34:D41)</f>
        <v>1290000</v>
      </c>
      <c r="D41" s="565">
        <v>50000</v>
      </c>
      <c r="E41" s="555"/>
      <c r="F41" s="555"/>
      <c r="G41" s="334"/>
      <c r="H41" s="334"/>
      <c r="I41" s="374" t="s">
        <v>629</v>
      </c>
      <c r="J41" s="525" t="s">
        <v>641</v>
      </c>
      <c r="K41" s="549"/>
      <c r="L41" s="550"/>
      <c r="M41" s="551"/>
    </row>
    <row r="42" spans="1:13" ht="24" customHeight="1" x14ac:dyDescent="0.3">
      <c r="D42" s="553">
        <f>SUM(D7:D41)</f>
        <v>32534033.260000002</v>
      </c>
      <c r="E42" s="540"/>
      <c r="F42" s="540"/>
      <c r="G42" s="540"/>
      <c r="H42" s="540"/>
    </row>
  </sheetData>
  <mergeCells count="5">
    <mergeCell ref="A1:F1"/>
    <mergeCell ref="E5:G5"/>
    <mergeCell ref="A4:B4"/>
    <mergeCell ref="A2:B2"/>
    <mergeCell ref="E27:G27"/>
  </mergeCells>
  <pageMargins left="0.78740157480314965" right="0.39370078740157483" top="0.78740157480314965" bottom="0.39370078740157483" header="0.31496062992125984" footer="0.31496062992125984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0" workbookViewId="0">
      <selection activeCell="C21" sqref="C21:D21"/>
    </sheetView>
  </sheetViews>
  <sheetFormatPr defaultRowHeight="21" x14ac:dyDescent="0.35"/>
  <cols>
    <col min="1" max="1" width="3.75" style="20" customWidth="1"/>
    <col min="2" max="2" width="5" style="20" customWidth="1"/>
    <col min="3" max="3" width="29.25" style="20" customWidth="1"/>
    <col min="4" max="4" width="13.75" style="20" customWidth="1"/>
    <col min="5" max="5" width="14.625" style="19" customWidth="1"/>
    <col min="6" max="6" width="2.875" style="19" customWidth="1"/>
    <col min="7" max="7" width="14.875" style="19" customWidth="1"/>
    <col min="8" max="16384" width="9" style="20"/>
  </cols>
  <sheetData>
    <row r="1" spans="1:7" x14ac:dyDescent="0.35">
      <c r="A1" s="630" t="str">
        <f>งบแสดงฐานะ!A1</f>
        <v>เทศบาลตำบลนาดอกคำ อำเภอนาด้วง  จังหวัดเลย</v>
      </c>
      <c r="B1" s="630"/>
      <c r="C1" s="630"/>
      <c r="D1" s="630"/>
      <c r="E1" s="630"/>
      <c r="F1" s="630"/>
      <c r="G1" s="630"/>
    </row>
    <row r="2" spans="1:7" x14ac:dyDescent="0.35">
      <c r="A2" s="630" t="s">
        <v>33</v>
      </c>
      <c r="B2" s="630"/>
      <c r="C2" s="630"/>
      <c r="D2" s="630"/>
      <c r="E2" s="630"/>
      <c r="F2" s="630"/>
      <c r="G2" s="630"/>
    </row>
    <row r="3" spans="1:7" x14ac:dyDescent="0.35">
      <c r="A3" s="631" t="s">
        <v>367</v>
      </c>
      <c r="B3" s="631"/>
      <c r="C3" s="631"/>
      <c r="D3" s="631"/>
      <c r="E3" s="631"/>
      <c r="F3" s="631"/>
      <c r="G3" s="631"/>
    </row>
    <row r="4" spans="1:7" x14ac:dyDescent="0.35">
      <c r="A4" s="32"/>
      <c r="B4" s="32"/>
      <c r="C4" s="32"/>
      <c r="D4" s="32"/>
      <c r="E4" s="32"/>
      <c r="F4" s="32"/>
      <c r="G4" s="38"/>
    </row>
    <row r="5" spans="1:7" x14ac:dyDescent="0.35">
      <c r="A5" s="21" t="s">
        <v>59</v>
      </c>
      <c r="E5" s="23" t="s">
        <v>368</v>
      </c>
      <c r="F5" s="23"/>
      <c r="G5" s="23" t="s">
        <v>94</v>
      </c>
    </row>
    <row r="6" spans="1:7" x14ac:dyDescent="0.35">
      <c r="B6" s="20" t="s">
        <v>61</v>
      </c>
      <c r="E6" s="19">
        <v>0</v>
      </c>
      <c r="G6" s="19">
        <v>0</v>
      </c>
    </row>
    <row r="7" spans="1:7" x14ac:dyDescent="0.35">
      <c r="B7" s="628" t="s">
        <v>252</v>
      </c>
      <c r="C7" s="629"/>
      <c r="D7" s="629"/>
    </row>
    <row r="8" spans="1:7" x14ac:dyDescent="0.35">
      <c r="B8" s="35" t="s">
        <v>60</v>
      </c>
      <c r="C8" s="628" t="s">
        <v>253</v>
      </c>
      <c r="D8" s="629"/>
      <c r="E8" s="261">
        <v>0</v>
      </c>
      <c r="F8" s="138"/>
      <c r="G8" s="261">
        <v>0</v>
      </c>
    </row>
    <row r="9" spans="1:7" x14ac:dyDescent="0.35">
      <c r="B9" s="35" t="s">
        <v>60</v>
      </c>
      <c r="C9" s="628" t="s">
        <v>254</v>
      </c>
      <c r="D9" s="629"/>
      <c r="E9" s="262">
        <v>354979.37</v>
      </c>
      <c r="F9" s="138"/>
      <c r="G9" s="262">
        <v>3981013.4</v>
      </c>
    </row>
    <row r="10" spans="1:7" x14ac:dyDescent="0.35">
      <c r="B10" s="35"/>
      <c r="C10" s="35"/>
      <c r="D10" s="37" t="s">
        <v>56</v>
      </c>
      <c r="E10" s="263">
        <f>SUM(E8:E9)</f>
        <v>354979.37</v>
      </c>
      <c r="F10" s="138"/>
      <c r="G10" s="263">
        <f>SUM(G8:G9)</f>
        <v>3981013.4</v>
      </c>
    </row>
    <row r="11" spans="1:7" x14ac:dyDescent="0.35">
      <c r="B11" s="628" t="s">
        <v>248</v>
      </c>
      <c r="C11" s="629"/>
      <c r="D11" s="629"/>
      <c r="E11" s="262"/>
      <c r="F11" s="138"/>
      <c r="G11" s="262"/>
    </row>
    <row r="12" spans="1:7" x14ac:dyDescent="0.35">
      <c r="B12" s="35" t="s">
        <v>60</v>
      </c>
      <c r="C12" s="628" t="s">
        <v>249</v>
      </c>
      <c r="D12" s="629"/>
      <c r="E12" s="262">
        <v>32447517.539999999</v>
      </c>
      <c r="F12" s="138"/>
      <c r="G12" s="262">
        <v>20496799.829999998</v>
      </c>
    </row>
    <row r="13" spans="1:7" x14ac:dyDescent="0.35">
      <c r="B13" s="35" t="s">
        <v>60</v>
      </c>
      <c r="C13" s="628" t="s">
        <v>250</v>
      </c>
      <c r="D13" s="629"/>
      <c r="E13" s="262">
        <v>0</v>
      </c>
      <c r="F13" s="138"/>
      <c r="G13" s="262">
        <v>0</v>
      </c>
    </row>
    <row r="14" spans="1:7" x14ac:dyDescent="0.35">
      <c r="B14" s="35"/>
      <c r="C14" s="35"/>
      <c r="D14" s="37" t="s">
        <v>56</v>
      </c>
      <c r="E14" s="263">
        <f>SUM(E12:E13)</f>
        <v>32447517.539999999</v>
      </c>
      <c r="F14" s="138"/>
      <c r="G14" s="263">
        <f>SUM(G12:G13)</f>
        <v>20496799.829999998</v>
      </c>
    </row>
    <row r="15" spans="1:7" x14ac:dyDescent="0.35">
      <c r="B15" s="628" t="s">
        <v>251</v>
      </c>
      <c r="C15" s="629"/>
      <c r="D15" s="629"/>
      <c r="E15" s="264"/>
      <c r="F15" s="138"/>
      <c r="G15" s="264"/>
    </row>
    <row r="16" spans="1:7" x14ac:dyDescent="0.35">
      <c r="B16" s="35" t="s">
        <v>60</v>
      </c>
      <c r="C16" s="628" t="s">
        <v>256</v>
      </c>
      <c r="D16" s="629"/>
      <c r="E16" s="262">
        <v>0</v>
      </c>
      <c r="F16" s="138"/>
      <c r="G16" s="262">
        <v>100.06</v>
      </c>
    </row>
    <row r="17" spans="2:7" x14ac:dyDescent="0.35">
      <c r="B17" s="35" t="s">
        <v>60</v>
      </c>
      <c r="C17" s="628" t="s">
        <v>255</v>
      </c>
      <c r="D17" s="629"/>
      <c r="E17" s="262">
        <v>0</v>
      </c>
      <c r="F17" s="138"/>
      <c r="G17" s="262">
        <v>3272369.51</v>
      </c>
    </row>
    <row r="18" spans="2:7" x14ac:dyDescent="0.35">
      <c r="B18" s="35" t="s">
        <v>60</v>
      </c>
      <c r="C18" s="628" t="s">
        <v>257</v>
      </c>
      <c r="D18" s="629"/>
      <c r="E18" s="262">
        <v>2731493.05</v>
      </c>
      <c r="F18" s="138"/>
      <c r="G18" s="262">
        <v>2708398.17</v>
      </c>
    </row>
    <row r="19" spans="2:7" x14ac:dyDescent="0.35">
      <c r="B19" s="35"/>
      <c r="C19" s="35"/>
      <c r="D19" s="37" t="s">
        <v>56</v>
      </c>
      <c r="E19" s="263">
        <f>SUM(E16:E18)</f>
        <v>2731493.05</v>
      </c>
      <c r="F19" s="138"/>
      <c r="G19" s="263">
        <f>SUM(G16:G18)</f>
        <v>5980867.7400000002</v>
      </c>
    </row>
    <row r="20" spans="2:7" ht="21.75" thickBot="1" x14ac:dyDescent="0.4">
      <c r="B20" s="632" t="s">
        <v>67</v>
      </c>
      <c r="C20" s="629"/>
      <c r="D20" s="629"/>
      <c r="E20" s="265">
        <f>SUM(E10,E14,E19)</f>
        <v>35533989.960000001</v>
      </c>
      <c r="F20" s="138"/>
      <c r="G20" s="265">
        <f>SUM(G10,G14,G19)</f>
        <v>30458680.969999999</v>
      </c>
    </row>
    <row r="21" spans="2:7" ht="21.75" thickTop="1" x14ac:dyDescent="0.35">
      <c r="B21" s="36" t="s">
        <v>60</v>
      </c>
      <c r="C21" s="632" t="s">
        <v>60</v>
      </c>
      <c r="D21" s="629"/>
      <c r="E21" s="33" t="s">
        <v>60</v>
      </c>
    </row>
    <row r="23" spans="2:7" x14ac:dyDescent="0.35">
      <c r="B23" s="628"/>
      <c r="C23" s="629"/>
      <c r="D23" s="629"/>
    </row>
    <row r="24" spans="2:7" x14ac:dyDescent="0.35">
      <c r="B24" s="35"/>
      <c r="C24" s="628"/>
      <c r="D24" s="629"/>
    </row>
    <row r="25" spans="2:7" x14ac:dyDescent="0.35">
      <c r="B25" s="35"/>
      <c r="C25" s="628"/>
      <c r="D25" s="629"/>
    </row>
    <row r="26" spans="2:7" x14ac:dyDescent="0.35">
      <c r="B26" s="35"/>
      <c r="C26" s="628"/>
      <c r="D26" s="629"/>
    </row>
    <row r="27" spans="2:7" x14ac:dyDescent="0.35">
      <c r="B27" s="628"/>
      <c r="C27" s="629"/>
      <c r="D27" s="629"/>
    </row>
    <row r="28" spans="2:7" x14ac:dyDescent="0.35">
      <c r="B28" s="35"/>
      <c r="C28" s="628"/>
      <c r="D28" s="629"/>
    </row>
    <row r="29" spans="2:7" x14ac:dyDescent="0.35">
      <c r="B29" s="35"/>
      <c r="C29" s="628"/>
      <c r="D29" s="629"/>
    </row>
    <row r="30" spans="2:7" x14ac:dyDescent="0.35">
      <c r="B30" s="35"/>
      <c r="C30" s="628"/>
      <c r="D30" s="629"/>
    </row>
  </sheetData>
  <mergeCells count="23">
    <mergeCell ref="C13:D13"/>
    <mergeCell ref="B20:D20"/>
    <mergeCell ref="C21:D21"/>
    <mergeCell ref="C9:D9"/>
    <mergeCell ref="B11:D11"/>
    <mergeCell ref="C12:D12"/>
    <mergeCell ref="A1:G1"/>
    <mergeCell ref="A2:G2"/>
    <mergeCell ref="A3:G3"/>
    <mergeCell ref="B7:D7"/>
    <mergeCell ref="C8:D8"/>
    <mergeCell ref="C28:D28"/>
    <mergeCell ref="C29:D29"/>
    <mergeCell ref="C30:D30"/>
    <mergeCell ref="B15:D15"/>
    <mergeCell ref="C16:D16"/>
    <mergeCell ref="C17:D17"/>
    <mergeCell ref="C18:D18"/>
    <mergeCell ref="B23:D23"/>
    <mergeCell ref="C24:D24"/>
    <mergeCell ref="C25:D25"/>
    <mergeCell ref="C26:D26"/>
    <mergeCell ref="B27:D27"/>
  </mergeCells>
  <printOptions horizontalCentered="1"/>
  <pageMargins left="0.78740157480314965" right="0.39370078740157483" top="0.78740157480314965" bottom="0.47244094488188981" header="0.47244094488188981" footer="0.47244094488188981"/>
  <pageSetup paperSize="9" orientation="portrait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3"/>
  <sheetViews>
    <sheetView topLeftCell="A140" workbookViewId="0">
      <selection activeCell="D132" sqref="D132"/>
    </sheetView>
  </sheetViews>
  <sheetFormatPr defaultRowHeight="21" x14ac:dyDescent="0.35"/>
  <cols>
    <col min="1" max="1" width="3.375" style="155" customWidth="1"/>
    <col min="2" max="2" width="43.375" style="155" customWidth="1"/>
    <col min="3" max="3" width="9" style="394" customWidth="1"/>
    <col min="4" max="4" width="9.75" style="396" customWidth="1"/>
    <col min="5" max="5" width="3.875" style="155" customWidth="1"/>
    <col min="6" max="6" width="3.375" style="155" customWidth="1"/>
    <col min="7" max="7" width="4.625" style="155" customWidth="1"/>
    <col min="8" max="8" width="6.375" style="395" customWidth="1"/>
    <col min="9" max="9" width="9" style="1"/>
    <col min="10" max="10" width="12" style="1" bestFit="1" customWidth="1"/>
    <col min="11" max="16384" width="9" style="1"/>
  </cols>
  <sheetData>
    <row r="1" spans="1:9" x14ac:dyDescent="0.35">
      <c r="A1" s="682" t="s">
        <v>446</v>
      </c>
      <c r="B1" s="682"/>
      <c r="C1" s="682"/>
      <c r="D1" s="682"/>
      <c r="E1" s="682"/>
      <c r="F1" s="682"/>
      <c r="G1" s="682"/>
      <c r="H1" s="682"/>
    </row>
    <row r="2" spans="1:9" x14ac:dyDescent="0.35">
      <c r="A2" s="683" t="s">
        <v>447</v>
      </c>
      <c r="B2" s="683"/>
      <c r="C2" s="683"/>
      <c r="D2" s="683"/>
      <c r="E2" s="683"/>
      <c r="F2" s="683"/>
      <c r="G2" s="683"/>
      <c r="H2" s="683"/>
    </row>
    <row r="3" spans="1:9" x14ac:dyDescent="0.35">
      <c r="A3" s="404" t="s">
        <v>406</v>
      </c>
      <c r="B3" s="410" t="s">
        <v>603</v>
      </c>
      <c r="C3" s="405" t="s">
        <v>449</v>
      </c>
      <c r="D3" s="594" t="s">
        <v>605</v>
      </c>
      <c r="E3" s="672" t="s">
        <v>606</v>
      </c>
      <c r="F3" s="673"/>
      <c r="G3" s="674"/>
      <c r="H3" s="406" t="s">
        <v>652</v>
      </c>
    </row>
    <row r="4" spans="1:9" x14ac:dyDescent="0.35">
      <c r="A4" s="407"/>
      <c r="B4" s="411"/>
      <c r="C4" s="408"/>
      <c r="D4" s="595"/>
      <c r="E4" s="369" t="s">
        <v>450</v>
      </c>
      <c r="F4" s="369" t="s">
        <v>451</v>
      </c>
      <c r="G4" s="369" t="s">
        <v>452</v>
      </c>
      <c r="H4" s="409" t="s">
        <v>653</v>
      </c>
    </row>
    <row r="5" spans="1:9" x14ac:dyDescent="0.35">
      <c r="A5" s="370">
        <v>1</v>
      </c>
      <c r="B5" s="371" t="s">
        <v>306</v>
      </c>
      <c r="C5" s="372" t="s">
        <v>483</v>
      </c>
      <c r="D5" s="596">
        <v>3300</v>
      </c>
      <c r="E5" s="374">
        <v>13</v>
      </c>
      <c r="F5" s="374">
        <v>5</v>
      </c>
      <c r="G5" s="374">
        <v>2562</v>
      </c>
      <c r="H5" s="372" t="s">
        <v>455</v>
      </c>
      <c r="I5" s="1" t="s">
        <v>160</v>
      </c>
    </row>
    <row r="6" spans="1:9" x14ac:dyDescent="0.35">
      <c r="A6" s="370">
        <v>2</v>
      </c>
      <c r="B6" s="371" t="s">
        <v>306</v>
      </c>
      <c r="C6" s="372" t="s">
        <v>484</v>
      </c>
      <c r="D6" s="596">
        <v>3300</v>
      </c>
      <c r="E6" s="374">
        <v>13</v>
      </c>
      <c r="F6" s="374">
        <v>5</v>
      </c>
      <c r="G6" s="374">
        <v>2562</v>
      </c>
      <c r="H6" s="372" t="s">
        <v>455</v>
      </c>
    </row>
    <row r="7" spans="1:9" x14ac:dyDescent="0.35">
      <c r="A7" s="370">
        <v>3</v>
      </c>
      <c r="B7" s="371" t="s">
        <v>306</v>
      </c>
      <c r="C7" s="372" t="s">
        <v>485</v>
      </c>
      <c r="D7" s="596">
        <v>3300</v>
      </c>
      <c r="E7" s="374">
        <v>13</v>
      </c>
      <c r="F7" s="374">
        <v>5</v>
      </c>
      <c r="G7" s="374">
        <v>2562</v>
      </c>
      <c r="H7" s="372" t="s">
        <v>455</v>
      </c>
    </row>
    <row r="8" spans="1:9" x14ac:dyDescent="0.35">
      <c r="A8" s="370">
        <v>4</v>
      </c>
      <c r="B8" s="371" t="s">
        <v>306</v>
      </c>
      <c r="C8" s="372" t="s">
        <v>486</v>
      </c>
      <c r="D8" s="596">
        <v>3300</v>
      </c>
      <c r="E8" s="374">
        <v>13</v>
      </c>
      <c r="F8" s="374">
        <v>5</v>
      </c>
      <c r="G8" s="374">
        <v>2562</v>
      </c>
      <c r="H8" s="372" t="s">
        <v>455</v>
      </c>
    </row>
    <row r="9" spans="1:9" x14ac:dyDescent="0.35">
      <c r="A9" s="370">
        <v>5</v>
      </c>
      <c r="B9" s="371" t="s">
        <v>306</v>
      </c>
      <c r="C9" s="372" t="s">
        <v>487</v>
      </c>
      <c r="D9" s="596">
        <v>3300</v>
      </c>
      <c r="E9" s="374">
        <v>13</v>
      </c>
      <c r="F9" s="374">
        <v>5</v>
      </c>
      <c r="G9" s="374">
        <v>2562</v>
      </c>
      <c r="H9" s="372" t="s">
        <v>455</v>
      </c>
    </row>
    <row r="10" spans="1:9" x14ac:dyDescent="0.35">
      <c r="A10" s="370">
        <v>6</v>
      </c>
      <c r="B10" s="371" t="s">
        <v>306</v>
      </c>
      <c r="C10" s="372" t="s">
        <v>488</v>
      </c>
      <c r="D10" s="596">
        <v>3300</v>
      </c>
      <c r="E10" s="374">
        <v>13</v>
      </c>
      <c r="F10" s="374">
        <v>5</v>
      </c>
      <c r="G10" s="374">
        <v>2562</v>
      </c>
      <c r="H10" s="372" t="s">
        <v>455</v>
      </c>
    </row>
    <row r="11" spans="1:9" x14ac:dyDescent="0.35">
      <c r="A11" s="370">
        <v>7</v>
      </c>
      <c r="B11" s="371" t="s">
        <v>306</v>
      </c>
      <c r="C11" s="372" t="s">
        <v>489</v>
      </c>
      <c r="D11" s="596">
        <v>3300</v>
      </c>
      <c r="E11" s="374">
        <v>13</v>
      </c>
      <c r="F11" s="374">
        <v>5</v>
      </c>
      <c r="G11" s="374">
        <v>2562</v>
      </c>
      <c r="H11" s="372" t="s">
        <v>455</v>
      </c>
    </row>
    <row r="12" spans="1:9" x14ac:dyDescent="0.35">
      <c r="A12" s="370">
        <v>8</v>
      </c>
      <c r="B12" s="371" t="s">
        <v>306</v>
      </c>
      <c r="C12" s="372" t="s">
        <v>490</v>
      </c>
      <c r="D12" s="596">
        <v>3300</v>
      </c>
      <c r="E12" s="374">
        <v>13</v>
      </c>
      <c r="F12" s="374">
        <v>5</v>
      </c>
      <c r="G12" s="374">
        <v>2562</v>
      </c>
      <c r="H12" s="372" t="s">
        <v>455</v>
      </c>
    </row>
    <row r="13" spans="1:9" x14ac:dyDescent="0.35">
      <c r="A13" s="370">
        <v>9</v>
      </c>
      <c r="B13" s="371" t="s">
        <v>306</v>
      </c>
      <c r="C13" s="372" t="s">
        <v>491</v>
      </c>
      <c r="D13" s="596">
        <v>3300</v>
      </c>
      <c r="E13" s="374">
        <v>13</v>
      </c>
      <c r="F13" s="374">
        <v>5</v>
      </c>
      <c r="G13" s="374">
        <v>2562</v>
      </c>
      <c r="H13" s="372" t="s">
        <v>455</v>
      </c>
    </row>
    <row r="14" spans="1:9" x14ac:dyDescent="0.35">
      <c r="A14" s="370">
        <v>10</v>
      </c>
      <c r="B14" s="371" t="s">
        <v>306</v>
      </c>
      <c r="C14" s="372" t="s">
        <v>492</v>
      </c>
      <c r="D14" s="596">
        <v>3300</v>
      </c>
      <c r="E14" s="374">
        <v>13</v>
      </c>
      <c r="F14" s="374">
        <v>5</v>
      </c>
      <c r="G14" s="374">
        <v>2562</v>
      </c>
      <c r="H14" s="372" t="s">
        <v>455</v>
      </c>
    </row>
    <row r="15" spans="1:9" x14ac:dyDescent="0.35">
      <c r="A15" s="370">
        <v>11</v>
      </c>
      <c r="B15" s="381" t="s">
        <v>307</v>
      </c>
      <c r="C15" s="370" t="s">
        <v>493</v>
      </c>
      <c r="D15" s="570">
        <v>1200</v>
      </c>
      <c r="E15" s="374">
        <v>13</v>
      </c>
      <c r="F15" s="374">
        <v>5</v>
      </c>
      <c r="G15" s="374">
        <v>2562</v>
      </c>
      <c r="H15" s="372" t="s">
        <v>455</v>
      </c>
      <c r="I15" s="1" t="s">
        <v>160</v>
      </c>
    </row>
    <row r="16" spans="1:9" x14ac:dyDescent="0.35">
      <c r="A16" s="370">
        <v>12</v>
      </c>
      <c r="B16" s="381" t="s">
        <v>307</v>
      </c>
      <c r="C16" s="370" t="s">
        <v>494</v>
      </c>
      <c r="D16" s="570">
        <v>1200</v>
      </c>
      <c r="E16" s="374">
        <v>13</v>
      </c>
      <c r="F16" s="374">
        <v>5</v>
      </c>
      <c r="G16" s="374">
        <v>2562</v>
      </c>
      <c r="H16" s="372" t="s">
        <v>455</v>
      </c>
    </row>
    <row r="17" spans="1:8" x14ac:dyDescent="0.35">
      <c r="A17" s="370">
        <v>13</v>
      </c>
      <c r="B17" s="381" t="s">
        <v>307</v>
      </c>
      <c r="C17" s="370" t="s">
        <v>495</v>
      </c>
      <c r="D17" s="570">
        <v>1200</v>
      </c>
      <c r="E17" s="374">
        <v>13</v>
      </c>
      <c r="F17" s="374">
        <v>5</v>
      </c>
      <c r="G17" s="374">
        <v>2562</v>
      </c>
      <c r="H17" s="372" t="s">
        <v>455</v>
      </c>
    </row>
    <row r="18" spans="1:8" x14ac:dyDescent="0.35">
      <c r="A18" s="370">
        <v>14</v>
      </c>
      <c r="B18" s="381" t="s">
        <v>307</v>
      </c>
      <c r="C18" s="370" t="s">
        <v>496</v>
      </c>
      <c r="D18" s="570">
        <v>1200</v>
      </c>
      <c r="E18" s="374">
        <v>13</v>
      </c>
      <c r="F18" s="374">
        <v>5</v>
      </c>
      <c r="G18" s="374">
        <v>2562</v>
      </c>
      <c r="H18" s="372" t="s">
        <v>455</v>
      </c>
    </row>
    <row r="19" spans="1:8" x14ac:dyDescent="0.35">
      <c r="A19" s="370">
        <v>15</v>
      </c>
      <c r="B19" s="381" t="s">
        <v>307</v>
      </c>
      <c r="C19" s="370" t="s">
        <v>497</v>
      </c>
      <c r="D19" s="570">
        <v>1200</v>
      </c>
      <c r="E19" s="374">
        <v>13</v>
      </c>
      <c r="F19" s="374">
        <v>5</v>
      </c>
      <c r="G19" s="374">
        <v>2562</v>
      </c>
      <c r="H19" s="372" t="s">
        <v>455</v>
      </c>
    </row>
    <row r="20" spans="1:8" x14ac:dyDescent="0.35">
      <c r="A20" s="370">
        <v>16</v>
      </c>
      <c r="B20" s="381" t="s">
        <v>307</v>
      </c>
      <c r="C20" s="370" t="s">
        <v>498</v>
      </c>
      <c r="D20" s="570">
        <v>1200</v>
      </c>
      <c r="E20" s="374">
        <v>13</v>
      </c>
      <c r="F20" s="374">
        <v>5</v>
      </c>
      <c r="G20" s="374">
        <v>2562</v>
      </c>
      <c r="H20" s="372" t="s">
        <v>455</v>
      </c>
    </row>
    <row r="21" spans="1:8" x14ac:dyDescent="0.35">
      <c r="A21" s="370">
        <v>17</v>
      </c>
      <c r="B21" s="381" t="s">
        <v>307</v>
      </c>
      <c r="C21" s="370" t="s">
        <v>499</v>
      </c>
      <c r="D21" s="570">
        <v>1200</v>
      </c>
      <c r="E21" s="374">
        <v>13</v>
      </c>
      <c r="F21" s="374">
        <v>5</v>
      </c>
      <c r="G21" s="374">
        <v>2562</v>
      </c>
      <c r="H21" s="372" t="s">
        <v>455</v>
      </c>
    </row>
    <row r="22" spans="1:8" x14ac:dyDescent="0.35">
      <c r="A22" s="370">
        <v>18</v>
      </c>
      <c r="B22" s="381" t="s">
        <v>307</v>
      </c>
      <c r="C22" s="370" t="s">
        <v>500</v>
      </c>
      <c r="D22" s="570">
        <v>1200</v>
      </c>
      <c r="E22" s="374">
        <v>13</v>
      </c>
      <c r="F22" s="374">
        <v>5</v>
      </c>
      <c r="G22" s="374">
        <v>2562</v>
      </c>
      <c r="H22" s="372" t="s">
        <v>455</v>
      </c>
    </row>
    <row r="23" spans="1:8" x14ac:dyDescent="0.35">
      <c r="A23" s="370">
        <v>19</v>
      </c>
      <c r="B23" s="381" t="s">
        <v>307</v>
      </c>
      <c r="C23" s="370" t="s">
        <v>501</v>
      </c>
      <c r="D23" s="570">
        <v>1200</v>
      </c>
      <c r="E23" s="374">
        <v>13</v>
      </c>
      <c r="F23" s="374">
        <v>5</v>
      </c>
      <c r="G23" s="374">
        <v>2562</v>
      </c>
      <c r="H23" s="372" t="s">
        <v>455</v>
      </c>
    </row>
    <row r="24" spans="1:8" x14ac:dyDescent="0.35">
      <c r="A24" s="370">
        <v>20</v>
      </c>
      <c r="B24" s="381" t="s">
        <v>307</v>
      </c>
      <c r="C24" s="370" t="s">
        <v>502</v>
      </c>
      <c r="D24" s="570">
        <v>1200</v>
      </c>
      <c r="E24" s="374">
        <v>13</v>
      </c>
      <c r="F24" s="374">
        <v>5</v>
      </c>
      <c r="G24" s="374">
        <v>2562</v>
      </c>
      <c r="H24" s="372" t="s">
        <v>455</v>
      </c>
    </row>
    <row r="25" spans="1:8" x14ac:dyDescent="0.35">
      <c r="A25" s="370">
        <v>21</v>
      </c>
      <c r="B25" s="381" t="s">
        <v>307</v>
      </c>
      <c r="C25" s="370" t="s">
        <v>503</v>
      </c>
      <c r="D25" s="570">
        <v>1200</v>
      </c>
      <c r="E25" s="374">
        <v>13</v>
      </c>
      <c r="F25" s="374">
        <v>5</v>
      </c>
      <c r="G25" s="374">
        <v>2562</v>
      </c>
      <c r="H25" s="372" t="s">
        <v>455</v>
      </c>
    </row>
    <row r="26" spans="1:8" x14ac:dyDescent="0.35">
      <c r="A26" s="370">
        <v>22</v>
      </c>
      <c r="B26" s="381" t="s">
        <v>307</v>
      </c>
      <c r="C26" s="370" t="s">
        <v>504</v>
      </c>
      <c r="D26" s="570">
        <v>1200</v>
      </c>
      <c r="E26" s="374">
        <v>13</v>
      </c>
      <c r="F26" s="374">
        <v>5</v>
      </c>
      <c r="G26" s="374">
        <v>2562</v>
      </c>
      <c r="H26" s="372" t="s">
        <v>455</v>
      </c>
    </row>
    <row r="27" spans="1:8" x14ac:dyDescent="0.35">
      <c r="A27" s="370">
        <v>23</v>
      </c>
      <c r="B27" s="381" t="s">
        <v>307</v>
      </c>
      <c r="C27" s="370" t="s">
        <v>505</v>
      </c>
      <c r="D27" s="570">
        <v>1200</v>
      </c>
      <c r="E27" s="374">
        <v>13</v>
      </c>
      <c r="F27" s="374">
        <v>5</v>
      </c>
      <c r="G27" s="374">
        <v>2562</v>
      </c>
      <c r="H27" s="372" t="s">
        <v>455</v>
      </c>
    </row>
    <row r="28" spans="1:8" x14ac:dyDescent="0.35">
      <c r="A28" s="370">
        <v>24</v>
      </c>
      <c r="B28" s="381" t="s">
        <v>307</v>
      </c>
      <c r="C28" s="370" t="s">
        <v>506</v>
      </c>
      <c r="D28" s="570">
        <v>1200</v>
      </c>
      <c r="E28" s="374">
        <v>13</v>
      </c>
      <c r="F28" s="374">
        <v>5</v>
      </c>
      <c r="G28" s="374">
        <v>2562</v>
      </c>
      <c r="H28" s="372" t="s">
        <v>455</v>
      </c>
    </row>
    <row r="29" spans="1:8" x14ac:dyDescent="0.35">
      <c r="A29" s="370">
        <v>25</v>
      </c>
      <c r="B29" s="381" t="s">
        <v>307</v>
      </c>
      <c r="C29" s="370" t="s">
        <v>507</v>
      </c>
      <c r="D29" s="570">
        <v>1200</v>
      </c>
      <c r="E29" s="374">
        <v>13</v>
      </c>
      <c r="F29" s="374">
        <v>5</v>
      </c>
      <c r="G29" s="374">
        <v>2562</v>
      </c>
      <c r="H29" s="372" t="s">
        <v>455</v>
      </c>
    </row>
    <row r="30" spans="1:8" x14ac:dyDescent="0.35">
      <c r="A30" s="370">
        <v>26</v>
      </c>
      <c r="B30" s="381" t="s">
        <v>307</v>
      </c>
      <c r="C30" s="370" t="s">
        <v>508</v>
      </c>
      <c r="D30" s="570">
        <v>1200</v>
      </c>
      <c r="E30" s="374">
        <v>13</v>
      </c>
      <c r="F30" s="374">
        <v>5</v>
      </c>
      <c r="G30" s="374">
        <v>2562</v>
      </c>
      <c r="H30" s="372" t="s">
        <v>455</v>
      </c>
    </row>
    <row r="31" spans="1:8" x14ac:dyDescent="0.35">
      <c r="A31" s="370">
        <v>27</v>
      </c>
      <c r="B31" s="381" t="s">
        <v>307</v>
      </c>
      <c r="C31" s="370" t="s">
        <v>509</v>
      </c>
      <c r="D31" s="570">
        <v>1200</v>
      </c>
      <c r="E31" s="374">
        <v>13</v>
      </c>
      <c r="F31" s="374">
        <v>5</v>
      </c>
      <c r="G31" s="374">
        <v>2562</v>
      </c>
      <c r="H31" s="372" t="s">
        <v>455</v>
      </c>
    </row>
    <row r="32" spans="1:8" x14ac:dyDescent="0.35">
      <c r="A32" s="370">
        <v>28</v>
      </c>
      <c r="B32" s="381" t="s">
        <v>307</v>
      </c>
      <c r="C32" s="370" t="s">
        <v>510</v>
      </c>
      <c r="D32" s="570">
        <v>1200</v>
      </c>
      <c r="E32" s="374">
        <v>13</v>
      </c>
      <c r="F32" s="374">
        <v>5</v>
      </c>
      <c r="G32" s="374">
        <v>2562</v>
      </c>
      <c r="H32" s="372" t="s">
        <v>455</v>
      </c>
    </row>
    <row r="33" spans="1:8" x14ac:dyDescent="0.35">
      <c r="A33" s="370">
        <v>29</v>
      </c>
      <c r="B33" s="381" t="s">
        <v>307</v>
      </c>
      <c r="C33" s="370" t="s">
        <v>511</v>
      </c>
      <c r="D33" s="570">
        <v>1200</v>
      </c>
      <c r="E33" s="374">
        <v>13</v>
      </c>
      <c r="F33" s="374">
        <v>5</v>
      </c>
      <c r="G33" s="374">
        <v>2562</v>
      </c>
      <c r="H33" s="372" t="s">
        <v>455</v>
      </c>
    </row>
    <row r="34" spans="1:8" x14ac:dyDescent="0.35">
      <c r="A34" s="370">
        <v>30</v>
      </c>
      <c r="B34" s="381" t="s">
        <v>307</v>
      </c>
      <c r="C34" s="370" t="s">
        <v>512</v>
      </c>
      <c r="D34" s="570">
        <v>1200</v>
      </c>
      <c r="E34" s="374">
        <v>13</v>
      </c>
      <c r="F34" s="374">
        <v>5</v>
      </c>
      <c r="G34" s="374">
        <v>2562</v>
      </c>
      <c r="H34" s="372" t="s">
        <v>455</v>
      </c>
    </row>
    <row r="35" spans="1:8" x14ac:dyDescent="0.35">
      <c r="A35" s="370">
        <v>31</v>
      </c>
      <c r="B35" s="381" t="s">
        <v>307</v>
      </c>
      <c r="C35" s="370" t="s">
        <v>513</v>
      </c>
      <c r="D35" s="570">
        <v>1200</v>
      </c>
      <c r="E35" s="374">
        <v>13</v>
      </c>
      <c r="F35" s="374">
        <v>5</v>
      </c>
      <c r="G35" s="374">
        <v>2562</v>
      </c>
      <c r="H35" s="372" t="s">
        <v>455</v>
      </c>
    </row>
    <row r="36" spans="1:8" x14ac:dyDescent="0.35">
      <c r="A36" s="681" t="s">
        <v>407</v>
      </c>
      <c r="B36" s="681"/>
      <c r="C36" s="681"/>
      <c r="D36" s="681"/>
      <c r="E36" s="681"/>
      <c r="F36" s="681"/>
      <c r="G36" s="681"/>
      <c r="H36" s="681"/>
    </row>
    <row r="37" spans="1:8" x14ac:dyDescent="0.35">
      <c r="A37" s="404" t="s">
        <v>406</v>
      </c>
      <c r="B37" s="410" t="s">
        <v>603</v>
      </c>
      <c r="C37" s="405" t="s">
        <v>449</v>
      </c>
      <c r="D37" s="594" t="s">
        <v>605</v>
      </c>
      <c r="E37" s="672" t="s">
        <v>606</v>
      </c>
      <c r="F37" s="673"/>
      <c r="G37" s="674"/>
      <c r="H37" s="406" t="s">
        <v>652</v>
      </c>
    </row>
    <row r="38" spans="1:8" x14ac:dyDescent="0.35">
      <c r="A38" s="407"/>
      <c r="B38" s="411"/>
      <c r="C38" s="408"/>
      <c r="D38" s="595"/>
      <c r="E38" s="369" t="s">
        <v>450</v>
      </c>
      <c r="F38" s="369" t="s">
        <v>451</v>
      </c>
      <c r="G38" s="369" t="s">
        <v>452</v>
      </c>
      <c r="H38" s="409" t="s">
        <v>653</v>
      </c>
    </row>
    <row r="39" spans="1:8" x14ac:dyDescent="0.35">
      <c r="A39" s="370">
        <v>32</v>
      </c>
      <c r="B39" s="381" t="s">
        <v>307</v>
      </c>
      <c r="C39" s="370" t="s">
        <v>514</v>
      </c>
      <c r="D39" s="570">
        <v>1200</v>
      </c>
      <c r="E39" s="374">
        <v>13</v>
      </c>
      <c r="F39" s="374">
        <v>5</v>
      </c>
      <c r="G39" s="374">
        <v>2562</v>
      </c>
      <c r="H39" s="372" t="s">
        <v>455</v>
      </c>
    </row>
    <row r="40" spans="1:8" x14ac:dyDescent="0.35">
      <c r="A40" s="370">
        <v>33</v>
      </c>
      <c r="B40" s="381" t="s">
        <v>307</v>
      </c>
      <c r="C40" s="370" t="s">
        <v>515</v>
      </c>
      <c r="D40" s="570">
        <v>1200</v>
      </c>
      <c r="E40" s="374">
        <v>13</v>
      </c>
      <c r="F40" s="374">
        <v>5</v>
      </c>
      <c r="G40" s="374">
        <v>2562</v>
      </c>
      <c r="H40" s="372" t="s">
        <v>455</v>
      </c>
    </row>
    <row r="41" spans="1:8" x14ac:dyDescent="0.35">
      <c r="A41" s="370">
        <v>34</v>
      </c>
      <c r="B41" s="381" t="s">
        <v>307</v>
      </c>
      <c r="C41" s="370" t="s">
        <v>516</v>
      </c>
      <c r="D41" s="570">
        <v>1200</v>
      </c>
      <c r="E41" s="374">
        <v>13</v>
      </c>
      <c r="F41" s="374">
        <v>5</v>
      </c>
      <c r="G41" s="374">
        <v>2562</v>
      </c>
      <c r="H41" s="372" t="s">
        <v>455</v>
      </c>
    </row>
    <row r="42" spans="1:8" x14ac:dyDescent="0.35">
      <c r="A42" s="370">
        <v>35</v>
      </c>
      <c r="B42" s="381" t="s">
        <v>307</v>
      </c>
      <c r="C42" s="370" t="s">
        <v>517</v>
      </c>
      <c r="D42" s="570">
        <v>1200</v>
      </c>
      <c r="E42" s="374">
        <v>13</v>
      </c>
      <c r="F42" s="374">
        <v>5</v>
      </c>
      <c r="G42" s="374">
        <v>2562</v>
      </c>
      <c r="H42" s="372" t="s">
        <v>455</v>
      </c>
    </row>
    <row r="43" spans="1:8" x14ac:dyDescent="0.35">
      <c r="A43" s="370">
        <v>36</v>
      </c>
      <c r="B43" s="381" t="s">
        <v>307</v>
      </c>
      <c r="C43" s="370" t="s">
        <v>518</v>
      </c>
      <c r="D43" s="570">
        <v>1200</v>
      </c>
      <c r="E43" s="374">
        <v>13</v>
      </c>
      <c r="F43" s="374">
        <v>5</v>
      </c>
      <c r="G43" s="374">
        <v>2562</v>
      </c>
      <c r="H43" s="372" t="s">
        <v>455</v>
      </c>
    </row>
    <row r="44" spans="1:8" x14ac:dyDescent="0.35">
      <c r="A44" s="370">
        <v>37</v>
      </c>
      <c r="B44" s="381" t="s">
        <v>307</v>
      </c>
      <c r="C44" s="370" t="s">
        <v>519</v>
      </c>
      <c r="D44" s="570">
        <v>1200</v>
      </c>
      <c r="E44" s="374">
        <v>13</v>
      </c>
      <c r="F44" s="374">
        <v>5</v>
      </c>
      <c r="G44" s="374">
        <v>2562</v>
      </c>
      <c r="H44" s="372" t="s">
        <v>455</v>
      </c>
    </row>
    <row r="45" spans="1:8" x14ac:dyDescent="0.35">
      <c r="A45" s="370">
        <v>38</v>
      </c>
      <c r="B45" s="381" t="s">
        <v>307</v>
      </c>
      <c r="C45" s="370" t="s">
        <v>520</v>
      </c>
      <c r="D45" s="570">
        <v>1200</v>
      </c>
      <c r="E45" s="374">
        <v>13</v>
      </c>
      <c r="F45" s="374">
        <v>5</v>
      </c>
      <c r="G45" s="374">
        <v>2562</v>
      </c>
      <c r="H45" s="372" t="s">
        <v>455</v>
      </c>
    </row>
    <row r="46" spans="1:8" x14ac:dyDescent="0.35">
      <c r="A46" s="370">
        <v>39</v>
      </c>
      <c r="B46" s="381" t="s">
        <v>307</v>
      </c>
      <c r="C46" s="370" t="s">
        <v>521</v>
      </c>
      <c r="D46" s="570">
        <v>1200</v>
      </c>
      <c r="E46" s="374">
        <v>13</v>
      </c>
      <c r="F46" s="374">
        <v>5</v>
      </c>
      <c r="G46" s="374">
        <v>2562</v>
      </c>
      <c r="H46" s="372" t="s">
        <v>455</v>
      </c>
    </row>
    <row r="47" spans="1:8" x14ac:dyDescent="0.35">
      <c r="A47" s="370">
        <v>40</v>
      </c>
      <c r="B47" s="381" t="s">
        <v>307</v>
      </c>
      <c r="C47" s="370" t="s">
        <v>522</v>
      </c>
      <c r="D47" s="570">
        <v>1200</v>
      </c>
      <c r="E47" s="374">
        <v>13</v>
      </c>
      <c r="F47" s="374">
        <v>5</v>
      </c>
      <c r="G47" s="374">
        <v>2562</v>
      </c>
      <c r="H47" s="372" t="s">
        <v>455</v>
      </c>
    </row>
    <row r="48" spans="1:8" x14ac:dyDescent="0.35">
      <c r="A48" s="370">
        <v>41</v>
      </c>
      <c r="B48" s="381" t="s">
        <v>307</v>
      </c>
      <c r="C48" s="370" t="s">
        <v>523</v>
      </c>
      <c r="D48" s="570">
        <v>1200</v>
      </c>
      <c r="E48" s="374">
        <v>13</v>
      </c>
      <c r="F48" s="374">
        <v>5</v>
      </c>
      <c r="G48" s="374">
        <v>2562</v>
      </c>
      <c r="H48" s="372" t="s">
        <v>455</v>
      </c>
    </row>
    <row r="49" spans="1:8" x14ac:dyDescent="0.35">
      <c r="A49" s="370">
        <v>42</v>
      </c>
      <c r="B49" s="381" t="s">
        <v>307</v>
      </c>
      <c r="C49" s="370" t="s">
        <v>524</v>
      </c>
      <c r="D49" s="570">
        <v>1200</v>
      </c>
      <c r="E49" s="374">
        <v>13</v>
      </c>
      <c r="F49" s="374">
        <v>5</v>
      </c>
      <c r="G49" s="374">
        <v>2562</v>
      </c>
      <c r="H49" s="372" t="s">
        <v>455</v>
      </c>
    </row>
    <row r="50" spans="1:8" x14ac:dyDescent="0.35">
      <c r="A50" s="370">
        <v>43</v>
      </c>
      <c r="B50" s="381" t="s">
        <v>307</v>
      </c>
      <c r="C50" s="370" t="s">
        <v>525</v>
      </c>
      <c r="D50" s="570">
        <v>1200</v>
      </c>
      <c r="E50" s="374">
        <v>13</v>
      </c>
      <c r="F50" s="374">
        <v>5</v>
      </c>
      <c r="G50" s="374">
        <v>2562</v>
      </c>
      <c r="H50" s="372" t="s">
        <v>455</v>
      </c>
    </row>
    <row r="51" spans="1:8" x14ac:dyDescent="0.35">
      <c r="A51" s="370">
        <v>44</v>
      </c>
      <c r="B51" s="381" t="s">
        <v>307</v>
      </c>
      <c r="C51" s="370" t="s">
        <v>526</v>
      </c>
      <c r="D51" s="570">
        <v>1200</v>
      </c>
      <c r="E51" s="374">
        <v>13</v>
      </c>
      <c r="F51" s="374">
        <v>5</v>
      </c>
      <c r="G51" s="374">
        <v>2562</v>
      </c>
      <c r="H51" s="372" t="s">
        <v>455</v>
      </c>
    </row>
    <row r="52" spans="1:8" x14ac:dyDescent="0.35">
      <c r="A52" s="370">
        <v>45</v>
      </c>
      <c r="B52" s="381" t="s">
        <v>307</v>
      </c>
      <c r="C52" s="370" t="s">
        <v>527</v>
      </c>
      <c r="D52" s="570">
        <v>1200</v>
      </c>
      <c r="E52" s="374">
        <v>13</v>
      </c>
      <c r="F52" s="374">
        <v>5</v>
      </c>
      <c r="G52" s="374">
        <v>2562</v>
      </c>
      <c r="H52" s="372" t="s">
        <v>455</v>
      </c>
    </row>
    <row r="53" spans="1:8" x14ac:dyDescent="0.35">
      <c r="A53" s="370">
        <v>46</v>
      </c>
      <c r="B53" s="381" t="s">
        <v>307</v>
      </c>
      <c r="C53" s="370" t="s">
        <v>528</v>
      </c>
      <c r="D53" s="570">
        <v>1200</v>
      </c>
      <c r="E53" s="374">
        <v>13</v>
      </c>
      <c r="F53" s="374">
        <v>5</v>
      </c>
      <c r="G53" s="374">
        <v>2562</v>
      </c>
      <c r="H53" s="372" t="s">
        <v>455</v>
      </c>
    </row>
    <row r="54" spans="1:8" x14ac:dyDescent="0.35">
      <c r="A54" s="370">
        <v>47</v>
      </c>
      <c r="B54" s="381" t="s">
        <v>307</v>
      </c>
      <c r="C54" s="370" t="s">
        <v>529</v>
      </c>
      <c r="D54" s="570">
        <v>1200</v>
      </c>
      <c r="E54" s="374">
        <v>13</v>
      </c>
      <c r="F54" s="374">
        <v>5</v>
      </c>
      <c r="G54" s="374">
        <v>2562</v>
      </c>
      <c r="H54" s="372" t="s">
        <v>455</v>
      </c>
    </row>
    <row r="55" spans="1:8" x14ac:dyDescent="0.35">
      <c r="A55" s="370">
        <v>48</v>
      </c>
      <c r="B55" s="381" t="s">
        <v>307</v>
      </c>
      <c r="C55" s="370" t="s">
        <v>530</v>
      </c>
      <c r="D55" s="570">
        <v>1200</v>
      </c>
      <c r="E55" s="374">
        <v>13</v>
      </c>
      <c r="F55" s="374">
        <v>5</v>
      </c>
      <c r="G55" s="374">
        <v>2562</v>
      </c>
      <c r="H55" s="372" t="s">
        <v>455</v>
      </c>
    </row>
    <row r="56" spans="1:8" x14ac:dyDescent="0.35">
      <c r="A56" s="370">
        <v>49</v>
      </c>
      <c r="B56" s="381" t="s">
        <v>307</v>
      </c>
      <c r="C56" s="370" t="s">
        <v>531</v>
      </c>
      <c r="D56" s="570">
        <v>1200</v>
      </c>
      <c r="E56" s="374">
        <v>13</v>
      </c>
      <c r="F56" s="374">
        <v>5</v>
      </c>
      <c r="G56" s="374">
        <v>2562</v>
      </c>
      <c r="H56" s="372" t="s">
        <v>455</v>
      </c>
    </row>
    <row r="57" spans="1:8" x14ac:dyDescent="0.35">
      <c r="A57" s="370">
        <v>50</v>
      </c>
      <c r="B57" s="381" t="s">
        <v>307</v>
      </c>
      <c r="C57" s="370" t="s">
        <v>532</v>
      </c>
      <c r="D57" s="570">
        <v>1200</v>
      </c>
      <c r="E57" s="374">
        <v>13</v>
      </c>
      <c r="F57" s="374">
        <v>5</v>
      </c>
      <c r="G57" s="374">
        <v>2562</v>
      </c>
      <c r="H57" s="372" t="s">
        <v>455</v>
      </c>
    </row>
    <row r="58" spans="1:8" x14ac:dyDescent="0.35">
      <c r="A58" s="370">
        <v>51</v>
      </c>
      <c r="B58" s="381" t="s">
        <v>307</v>
      </c>
      <c r="C58" s="370" t="s">
        <v>533</v>
      </c>
      <c r="D58" s="570">
        <v>1200</v>
      </c>
      <c r="E58" s="374">
        <v>13</v>
      </c>
      <c r="F58" s="374">
        <v>5</v>
      </c>
      <c r="G58" s="374">
        <v>2562</v>
      </c>
      <c r="H58" s="372" t="s">
        <v>455</v>
      </c>
    </row>
    <row r="59" spans="1:8" x14ac:dyDescent="0.35">
      <c r="A59" s="370">
        <v>52</v>
      </c>
      <c r="B59" s="381" t="s">
        <v>307</v>
      </c>
      <c r="C59" s="370" t="s">
        <v>534</v>
      </c>
      <c r="D59" s="570">
        <v>1200</v>
      </c>
      <c r="E59" s="374">
        <v>13</v>
      </c>
      <c r="F59" s="374">
        <v>5</v>
      </c>
      <c r="G59" s="374">
        <v>2562</v>
      </c>
      <c r="H59" s="372" t="s">
        <v>455</v>
      </c>
    </row>
    <row r="60" spans="1:8" x14ac:dyDescent="0.35">
      <c r="A60" s="370">
        <v>53</v>
      </c>
      <c r="B60" s="381" t="s">
        <v>307</v>
      </c>
      <c r="C60" s="370" t="s">
        <v>535</v>
      </c>
      <c r="D60" s="570">
        <v>1200</v>
      </c>
      <c r="E60" s="374">
        <v>13</v>
      </c>
      <c r="F60" s="374">
        <v>5</v>
      </c>
      <c r="G60" s="374">
        <v>2562</v>
      </c>
      <c r="H60" s="372" t="s">
        <v>455</v>
      </c>
    </row>
    <row r="61" spans="1:8" x14ac:dyDescent="0.35">
      <c r="A61" s="370">
        <v>54</v>
      </c>
      <c r="B61" s="381" t="s">
        <v>307</v>
      </c>
      <c r="C61" s="370" t="s">
        <v>536</v>
      </c>
      <c r="D61" s="570">
        <v>1200</v>
      </c>
      <c r="E61" s="374">
        <v>13</v>
      </c>
      <c r="F61" s="374">
        <v>5</v>
      </c>
      <c r="G61" s="374">
        <v>2562</v>
      </c>
      <c r="H61" s="372" t="s">
        <v>455</v>
      </c>
    </row>
    <row r="62" spans="1:8" x14ac:dyDescent="0.35">
      <c r="A62" s="370">
        <v>55</v>
      </c>
      <c r="B62" s="381" t="s">
        <v>307</v>
      </c>
      <c r="C62" s="370" t="s">
        <v>537</v>
      </c>
      <c r="D62" s="570">
        <v>1200</v>
      </c>
      <c r="E62" s="374">
        <v>13</v>
      </c>
      <c r="F62" s="374">
        <v>5</v>
      </c>
      <c r="G62" s="374">
        <v>2562</v>
      </c>
      <c r="H62" s="372" t="s">
        <v>455</v>
      </c>
    </row>
    <row r="63" spans="1:8" x14ac:dyDescent="0.35">
      <c r="A63" s="370">
        <v>56</v>
      </c>
      <c r="B63" s="381" t="s">
        <v>307</v>
      </c>
      <c r="C63" s="370" t="s">
        <v>538</v>
      </c>
      <c r="D63" s="570">
        <v>1200</v>
      </c>
      <c r="E63" s="374">
        <v>13</v>
      </c>
      <c r="F63" s="374">
        <v>5</v>
      </c>
      <c r="G63" s="374">
        <v>2562</v>
      </c>
      <c r="H63" s="372" t="s">
        <v>455</v>
      </c>
    </row>
    <row r="64" spans="1:8" x14ac:dyDescent="0.35">
      <c r="A64" s="370">
        <v>57</v>
      </c>
      <c r="B64" s="381" t="s">
        <v>307</v>
      </c>
      <c r="C64" s="370" t="s">
        <v>539</v>
      </c>
      <c r="D64" s="570">
        <v>1200</v>
      </c>
      <c r="E64" s="374">
        <v>13</v>
      </c>
      <c r="F64" s="374">
        <v>5</v>
      </c>
      <c r="G64" s="374">
        <v>2562</v>
      </c>
      <c r="H64" s="372" t="s">
        <v>455</v>
      </c>
    </row>
    <row r="65" spans="1:9" x14ac:dyDescent="0.35">
      <c r="A65" s="370">
        <v>58</v>
      </c>
      <c r="B65" s="381" t="s">
        <v>307</v>
      </c>
      <c r="C65" s="370" t="s">
        <v>540</v>
      </c>
      <c r="D65" s="570">
        <v>1200</v>
      </c>
      <c r="E65" s="374">
        <v>13</v>
      </c>
      <c r="F65" s="374">
        <v>5</v>
      </c>
      <c r="G65" s="374">
        <v>2562</v>
      </c>
      <c r="H65" s="372" t="s">
        <v>455</v>
      </c>
    </row>
    <row r="66" spans="1:9" x14ac:dyDescent="0.35">
      <c r="A66" s="370">
        <v>59</v>
      </c>
      <c r="B66" s="381" t="s">
        <v>307</v>
      </c>
      <c r="C66" s="370" t="s">
        <v>541</v>
      </c>
      <c r="D66" s="570">
        <v>1200</v>
      </c>
      <c r="E66" s="374">
        <v>13</v>
      </c>
      <c r="F66" s="374">
        <v>5</v>
      </c>
      <c r="G66" s="374">
        <v>2562</v>
      </c>
      <c r="H66" s="372" t="s">
        <v>455</v>
      </c>
    </row>
    <row r="67" spans="1:9" x14ac:dyDescent="0.35">
      <c r="A67" s="370">
        <v>60</v>
      </c>
      <c r="B67" s="381" t="s">
        <v>307</v>
      </c>
      <c r="C67" s="370" t="s">
        <v>542</v>
      </c>
      <c r="D67" s="570">
        <v>1200</v>
      </c>
      <c r="E67" s="374">
        <v>13</v>
      </c>
      <c r="F67" s="374">
        <v>5</v>
      </c>
      <c r="G67" s="374">
        <v>2562</v>
      </c>
      <c r="H67" s="372" t="s">
        <v>455</v>
      </c>
    </row>
    <row r="68" spans="1:9" x14ac:dyDescent="0.35">
      <c r="A68" s="589"/>
      <c r="B68" s="618" t="s">
        <v>644</v>
      </c>
      <c r="C68" s="589"/>
      <c r="D68" s="619">
        <f>SUM(D5:D67)</f>
        <v>93000</v>
      </c>
      <c r="E68" s="592"/>
      <c r="F68" s="592"/>
      <c r="G68" s="592"/>
      <c r="H68" s="591"/>
    </row>
    <row r="69" spans="1:9" x14ac:dyDescent="0.35">
      <c r="A69" s="613"/>
      <c r="B69" s="614"/>
      <c r="C69" s="613"/>
      <c r="D69" s="615"/>
      <c r="E69" s="616"/>
      <c r="F69" s="616"/>
      <c r="G69" s="616"/>
      <c r="H69" s="617"/>
    </row>
    <row r="70" spans="1:9" x14ac:dyDescent="0.35">
      <c r="A70" s="613"/>
      <c r="B70" s="614"/>
      <c r="C70" s="613"/>
      <c r="D70" s="615"/>
      <c r="E70" s="616"/>
      <c r="F70" s="616"/>
      <c r="G70" s="616"/>
      <c r="H70" s="617"/>
    </row>
    <row r="71" spans="1:9" x14ac:dyDescent="0.35">
      <c r="A71" s="680" t="s">
        <v>408</v>
      </c>
      <c r="B71" s="680"/>
      <c r="C71" s="680"/>
      <c r="D71" s="680"/>
      <c r="E71" s="680"/>
      <c r="F71" s="680"/>
      <c r="G71" s="680"/>
      <c r="H71" s="680"/>
    </row>
    <row r="72" spans="1:9" x14ac:dyDescent="0.35">
      <c r="A72" s="404" t="s">
        <v>406</v>
      </c>
      <c r="B72" s="410" t="s">
        <v>603</v>
      </c>
      <c r="C72" s="405" t="s">
        <v>449</v>
      </c>
      <c r="D72" s="594" t="s">
        <v>605</v>
      </c>
      <c r="E72" s="672" t="s">
        <v>606</v>
      </c>
      <c r="F72" s="673"/>
      <c r="G72" s="674"/>
      <c r="H72" s="406" t="s">
        <v>652</v>
      </c>
    </row>
    <row r="73" spans="1:9" x14ac:dyDescent="0.35">
      <c r="A73" s="407"/>
      <c r="B73" s="411"/>
      <c r="C73" s="408"/>
      <c r="D73" s="595"/>
      <c r="E73" s="369" t="s">
        <v>450</v>
      </c>
      <c r="F73" s="369" t="s">
        <v>451</v>
      </c>
      <c r="G73" s="369" t="s">
        <v>452</v>
      </c>
      <c r="H73" s="409" t="s">
        <v>653</v>
      </c>
    </row>
    <row r="74" spans="1:9" x14ac:dyDescent="0.35">
      <c r="A74" s="370">
        <v>61</v>
      </c>
      <c r="B74" s="379" t="s">
        <v>472</v>
      </c>
      <c r="C74" s="372" t="s">
        <v>563</v>
      </c>
      <c r="D74" s="597">
        <v>4300</v>
      </c>
      <c r="E74" s="374">
        <v>26</v>
      </c>
      <c r="F74" s="374">
        <v>7</v>
      </c>
      <c r="G74" s="374">
        <v>2562</v>
      </c>
      <c r="H74" s="372" t="s">
        <v>455</v>
      </c>
      <c r="I74" s="1" t="s">
        <v>160</v>
      </c>
    </row>
    <row r="75" spans="1:9" x14ac:dyDescent="0.35">
      <c r="A75" s="370">
        <v>62</v>
      </c>
      <c r="B75" s="379" t="s">
        <v>472</v>
      </c>
      <c r="C75" s="372" t="s">
        <v>564</v>
      </c>
      <c r="D75" s="597">
        <v>4300</v>
      </c>
      <c r="E75" s="374">
        <v>26</v>
      </c>
      <c r="F75" s="374">
        <v>7</v>
      </c>
      <c r="G75" s="374">
        <v>2562</v>
      </c>
      <c r="H75" s="372" t="s">
        <v>455</v>
      </c>
    </row>
    <row r="76" spans="1:9" x14ac:dyDescent="0.35">
      <c r="A76" s="370">
        <v>63</v>
      </c>
      <c r="B76" s="379" t="s">
        <v>472</v>
      </c>
      <c r="C76" s="372" t="s">
        <v>565</v>
      </c>
      <c r="D76" s="597">
        <v>4300</v>
      </c>
      <c r="E76" s="374">
        <v>26</v>
      </c>
      <c r="F76" s="374">
        <v>7</v>
      </c>
      <c r="G76" s="374">
        <v>2562</v>
      </c>
      <c r="H76" s="372" t="s">
        <v>455</v>
      </c>
    </row>
    <row r="77" spans="1:9" x14ac:dyDescent="0.35">
      <c r="A77" s="370">
        <v>64</v>
      </c>
      <c r="B77" s="379" t="s">
        <v>472</v>
      </c>
      <c r="C77" s="372" t="s">
        <v>473</v>
      </c>
      <c r="D77" s="597">
        <v>7900</v>
      </c>
      <c r="E77" s="374">
        <v>22</v>
      </c>
      <c r="F77" s="374">
        <v>10</v>
      </c>
      <c r="G77" s="374">
        <v>2562</v>
      </c>
      <c r="H77" s="372" t="s">
        <v>474</v>
      </c>
    </row>
    <row r="78" spans="1:9" x14ac:dyDescent="0.35">
      <c r="A78" s="370">
        <v>65</v>
      </c>
      <c r="B78" s="379" t="s">
        <v>472</v>
      </c>
      <c r="C78" s="372" t="s">
        <v>475</v>
      </c>
      <c r="D78" s="597">
        <v>5000</v>
      </c>
      <c r="E78" s="374">
        <v>13</v>
      </c>
      <c r="F78" s="374">
        <v>5</v>
      </c>
      <c r="G78" s="374">
        <v>2562</v>
      </c>
      <c r="H78" s="372" t="s">
        <v>455</v>
      </c>
      <c r="I78" s="1" t="s">
        <v>161</v>
      </c>
    </row>
    <row r="79" spans="1:9" x14ac:dyDescent="0.35">
      <c r="A79" s="585"/>
      <c r="B79" s="586" t="s">
        <v>645</v>
      </c>
      <c r="C79" s="587"/>
      <c r="D79" s="598">
        <f>SUM(D74:D78)</f>
        <v>25800</v>
      </c>
      <c r="E79" s="588"/>
      <c r="F79" s="588"/>
      <c r="G79" s="588"/>
      <c r="H79" s="587"/>
    </row>
    <row r="80" spans="1:9" x14ac:dyDescent="0.35">
      <c r="A80" s="370">
        <v>66</v>
      </c>
      <c r="B80" s="379" t="s">
        <v>569</v>
      </c>
      <c r="C80" s="382" t="s">
        <v>570</v>
      </c>
      <c r="D80" s="599">
        <v>10300</v>
      </c>
      <c r="E80" s="374">
        <v>19</v>
      </c>
      <c r="F80" s="374">
        <v>8</v>
      </c>
      <c r="G80" s="374">
        <v>2562</v>
      </c>
      <c r="H80" s="372" t="s">
        <v>455</v>
      </c>
      <c r="I80" s="1" t="s">
        <v>455</v>
      </c>
    </row>
    <row r="81" spans="1:10" x14ac:dyDescent="0.35">
      <c r="A81" s="370">
        <v>67</v>
      </c>
      <c r="B81" s="379" t="s">
        <v>569</v>
      </c>
      <c r="C81" s="382" t="s">
        <v>571</v>
      </c>
      <c r="D81" s="599">
        <v>10300</v>
      </c>
      <c r="E81" s="374">
        <v>19</v>
      </c>
      <c r="F81" s="374">
        <v>8</v>
      </c>
      <c r="G81" s="374">
        <v>2562</v>
      </c>
      <c r="H81" s="372" t="s">
        <v>455</v>
      </c>
    </row>
    <row r="82" spans="1:10" x14ac:dyDescent="0.35">
      <c r="A82" s="370">
        <v>68</v>
      </c>
      <c r="B82" s="379" t="s">
        <v>569</v>
      </c>
      <c r="C82" s="382" t="s">
        <v>572</v>
      </c>
      <c r="D82" s="599">
        <v>10300</v>
      </c>
      <c r="E82" s="374">
        <v>19</v>
      </c>
      <c r="F82" s="374">
        <v>8</v>
      </c>
      <c r="G82" s="374">
        <v>2562</v>
      </c>
      <c r="H82" s="372" t="s">
        <v>455</v>
      </c>
    </row>
    <row r="83" spans="1:10" x14ac:dyDescent="0.35">
      <c r="A83" s="370">
        <v>69</v>
      </c>
      <c r="B83" s="371" t="s">
        <v>630</v>
      </c>
      <c r="C83" s="372" t="s">
        <v>631</v>
      </c>
      <c r="D83" s="600">
        <v>29500</v>
      </c>
      <c r="E83" s="374">
        <v>19</v>
      </c>
      <c r="F83" s="374">
        <v>8</v>
      </c>
      <c r="G83" s="374">
        <v>2562</v>
      </c>
      <c r="H83" s="372" t="s">
        <v>455</v>
      </c>
      <c r="I83" s="450" t="s">
        <v>160</v>
      </c>
      <c r="J83" s="522"/>
    </row>
    <row r="84" spans="1:10" x14ac:dyDescent="0.35">
      <c r="A84" s="585"/>
      <c r="B84" s="586" t="s">
        <v>646</v>
      </c>
      <c r="C84" s="587"/>
      <c r="D84" s="601">
        <f>SUM(D80:D83)</f>
        <v>60400</v>
      </c>
      <c r="E84" s="588"/>
      <c r="F84" s="588"/>
      <c r="G84" s="588"/>
      <c r="H84" s="587"/>
      <c r="I84" s="569"/>
      <c r="J84" s="522"/>
    </row>
    <row r="85" spans="1:10" x14ac:dyDescent="0.35">
      <c r="A85" s="370">
        <v>70</v>
      </c>
      <c r="B85" s="371" t="s">
        <v>559</v>
      </c>
      <c r="C85" s="372" t="s">
        <v>560</v>
      </c>
      <c r="D85" s="596">
        <v>5000</v>
      </c>
      <c r="E85" s="374">
        <v>24</v>
      </c>
      <c r="F85" s="374">
        <v>7</v>
      </c>
      <c r="G85" s="374">
        <v>2562</v>
      </c>
      <c r="H85" s="372" t="s">
        <v>455</v>
      </c>
      <c r="I85" s="1" t="s">
        <v>160</v>
      </c>
    </row>
    <row r="86" spans="1:10" x14ac:dyDescent="0.35">
      <c r="A86" s="370">
        <v>71</v>
      </c>
      <c r="B86" s="371" t="s">
        <v>559</v>
      </c>
      <c r="C86" s="372" t="s">
        <v>561</v>
      </c>
      <c r="D86" s="602">
        <v>5000</v>
      </c>
      <c r="E86" s="374">
        <v>24</v>
      </c>
      <c r="F86" s="374">
        <v>7</v>
      </c>
      <c r="G86" s="374">
        <v>2562</v>
      </c>
      <c r="H86" s="372" t="s">
        <v>455</v>
      </c>
    </row>
    <row r="87" spans="1:10" x14ac:dyDescent="0.35">
      <c r="A87" s="370">
        <v>72</v>
      </c>
      <c r="B87" s="371" t="s">
        <v>559</v>
      </c>
      <c r="C87" s="372" t="s">
        <v>562</v>
      </c>
      <c r="D87" s="602">
        <v>5000</v>
      </c>
      <c r="E87" s="374">
        <v>24</v>
      </c>
      <c r="F87" s="374">
        <v>7</v>
      </c>
      <c r="G87" s="374">
        <v>2562</v>
      </c>
      <c r="H87" s="372" t="s">
        <v>455</v>
      </c>
    </row>
    <row r="88" spans="1:10" x14ac:dyDescent="0.35">
      <c r="A88" s="585"/>
      <c r="B88" s="586" t="s">
        <v>647</v>
      </c>
      <c r="C88" s="587"/>
      <c r="D88" s="603">
        <f>SUM(D85:D87)</f>
        <v>15000</v>
      </c>
      <c r="E88" s="588"/>
      <c r="F88" s="588"/>
      <c r="G88" s="588"/>
      <c r="H88" s="587"/>
    </row>
    <row r="89" spans="1:10" x14ac:dyDescent="0.35">
      <c r="A89" s="398">
        <v>73</v>
      </c>
      <c r="B89" s="379" t="s">
        <v>453</v>
      </c>
      <c r="C89" s="382" t="s">
        <v>454</v>
      </c>
      <c r="D89" s="597">
        <v>4000</v>
      </c>
      <c r="E89" s="400">
        <v>21</v>
      </c>
      <c r="F89" s="400">
        <v>10</v>
      </c>
      <c r="G89" s="400">
        <v>2562</v>
      </c>
      <c r="H89" s="382" t="s">
        <v>455</v>
      </c>
    </row>
    <row r="90" spans="1:10" x14ac:dyDescent="0.35">
      <c r="A90" s="370">
        <v>74</v>
      </c>
      <c r="B90" s="371" t="s">
        <v>453</v>
      </c>
      <c r="C90" s="372" t="s">
        <v>456</v>
      </c>
      <c r="D90" s="596">
        <v>4000</v>
      </c>
      <c r="E90" s="374">
        <v>21</v>
      </c>
      <c r="F90" s="374">
        <v>10</v>
      </c>
      <c r="G90" s="374">
        <v>2562</v>
      </c>
      <c r="H90" s="372" t="s">
        <v>455</v>
      </c>
    </row>
    <row r="91" spans="1:10" x14ac:dyDescent="0.35">
      <c r="A91" s="370">
        <v>75</v>
      </c>
      <c r="B91" s="371" t="s">
        <v>453</v>
      </c>
      <c r="C91" s="372" t="s">
        <v>457</v>
      </c>
      <c r="D91" s="596">
        <v>4000</v>
      </c>
      <c r="E91" s="374">
        <v>21</v>
      </c>
      <c r="F91" s="374">
        <v>10</v>
      </c>
      <c r="G91" s="374">
        <v>2562</v>
      </c>
      <c r="H91" s="372" t="s">
        <v>455</v>
      </c>
    </row>
    <row r="92" spans="1:10" x14ac:dyDescent="0.35">
      <c r="A92" s="398">
        <v>76</v>
      </c>
      <c r="B92" s="371" t="s">
        <v>453</v>
      </c>
      <c r="C92" s="372" t="s">
        <v>458</v>
      </c>
      <c r="D92" s="596">
        <v>4000</v>
      </c>
      <c r="E92" s="374">
        <v>21</v>
      </c>
      <c r="F92" s="374">
        <v>10</v>
      </c>
      <c r="G92" s="374">
        <v>2562</v>
      </c>
      <c r="H92" s="372" t="s">
        <v>455</v>
      </c>
    </row>
    <row r="93" spans="1:10" x14ac:dyDescent="0.35">
      <c r="A93" s="370">
        <v>77</v>
      </c>
      <c r="B93" s="371" t="s">
        <v>453</v>
      </c>
      <c r="C93" s="372" t="s">
        <v>459</v>
      </c>
      <c r="D93" s="596">
        <v>4000</v>
      </c>
      <c r="E93" s="374">
        <v>21</v>
      </c>
      <c r="F93" s="374">
        <v>10</v>
      </c>
      <c r="G93" s="374">
        <v>2562</v>
      </c>
      <c r="H93" s="372" t="s">
        <v>455</v>
      </c>
    </row>
    <row r="94" spans="1:10" x14ac:dyDescent="0.35">
      <c r="A94" s="370">
        <v>78</v>
      </c>
      <c r="B94" s="371" t="s">
        <v>453</v>
      </c>
      <c r="C94" s="372" t="s">
        <v>460</v>
      </c>
      <c r="D94" s="596">
        <v>4000</v>
      </c>
      <c r="E94" s="374">
        <v>21</v>
      </c>
      <c r="F94" s="374">
        <v>10</v>
      </c>
      <c r="G94" s="374">
        <v>2562</v>
      </c>
      <c r="H94" s="372" t="s">
        <v>455</v>
      </c>
    </row>
    <row r="95" spans="1:10" x14ac:dyDescent="0.35">
      <c r="A95" s="398">
        <v>79</v>
      </c>
      <c r="B95" s="371" t="s">
        <v>461</v>
      </c>
      <c r="C95" s="372" t="s">
        <v>462</v>
      </c>
      <c r="D95" s="600">
        <v>13000</v>
      </c>
      <c r="E95" s="374">
        <v>22</v>
      </c>
      <c r="F95" s="374">
        <v>10</v>
      </c>
      <c r="G95" s="374">
        <v>2562</v>
      </c>
      <c r="H95" s="372" t="s">
        <v>455</v>
      </c>
    </row>
    <row r="96" spans="1:10" x14ac:dyDescent="0.35">
      <c r="A96" s="370">
        <v>80</v>
      </c>
      <c r="B96" s="371" t="s">
        <v>463</v>
      </c>
      <c r="C96" s="372" t="s">
        <v>464</v>
      </c>
      <c r="D96" s="600">
        <v>29000</v>
      </c>
      <c r="E96" s="374">
        <v>22</v>
      </c>
      <c r="F96" s="374">
        <v>10</v>
      </c>
      <c r="G96" s="374">
        <v>2562</v>
      </c>
      <c r="H96" s="372" t="s">
        <v>455</v>
      </c>
    </row>
    <row r="97" spans="1:9" x14ac:dyDescent="0.35">
      <c r="A97" s="370">
        <v>81</v>
      </c>
      <c r="B97" s="376" t="s">
        <v>465</v>
      </c>
      <c r="C97" s="372" t="s">
        <v>466</v>
      </c>
      <c r="D97" s="604">
        <v>2100</v>
      </c>
      <c r="E97" s="374">
        <v>22</v>
      </c>
      <c r="F97" s="374">
        <v>10</v>
      </c>
      <c r="G97" s="374">
        <v>2562</v>
      </c>
      <c r="H97" s="372" t="s">
        <v>455</v>
      </c>
    </row>
    <row r="98" spans="1:9" x14ac:dyDescent="0.35">
      <c r="A98" s="398">
        <v>82</v>
      </c>
      <c r="B98" s="376" t="s">
        <v>465</v>
      </c>
      <c r="C98" s="372" t="s">
        <v>467</v>
      </c>
      <c r="D98" s="604">
        <v>2100</v>
      </c>
      <c r="E98" s="374">
        <v>22</v>
      </c>
      <c r="F98" s="374">
        <v>10</v>
      </c>
      <c r="G98" s="374">
        <v>2562</v>
      </c>
      <c r="H98" s="372" t="s">
        <v>455</v>
      </c>
    </row>
    <row r="99" spans="1:9" x14ac:dyDescent="0.35">
      <c r="A99" s="370">
        <v>83</v>
      </c>
      <c r="B99" s="376" t="s">
        <v>465</v>
      </c>
      <c r="C99" s="372" t="s">
        <v>468</v>
      </c>
      <c r="D99" s="604">
        <v>2100</v>
      </c>
      <c r="E99" s="374">
        <v>22</v>
      </c>
      <c r="F99" s="374">
        <v>10</v>
      </c>
      <c r="G99" s="374">
        <v>2562</v>
      </c>
      <c r="H99" s="372" t="s">
        <v>455</v>
      </c>
    </row>
    <row r="100" spans="1:9" x14ac:dyDescent="0.35">
      <c r="A100" s="370">
        <v>84</v>
      </c>
      <c r="B100" s="374" t="s">
        <v>469</v>
      </c>
      <c r="C100" s="372" t="s">
        <v>470</v>
      </c>
      <c r="D100" s="596">
        <v>6000</v>
      </c>
      <c r="E100" s="374">
        <v>22</v>
      </c>
      <c r="F100" s="374">
        <v>10</v>
      </c>
      <c r="G100" s="374">
        <v>2562</v>
      </c>
      <c r="H100" s="372" t="s">
        <v>455</v>
      </c>
    </row>
    <row r="101" spans="1:9" x14ac:dyDescent="0.35">
      <c r="A101" s="398">
        <v>85</v>
      </c>
      <c r="B101" s="374" t="s">
        <v>469</v>
      </c>
      <c r="C101" s="372" t="s">
        <v>471</v>
      </c>
      <c r="D101" s="597">
        <v>6000</v>
      </c>
      <c r="E101" s="374">
        <v>22</v>
      </c>
      <c r="F101" s="374">
        <v>10</v>
      </c>
      <c r="G101" s="374">
        <v>2562</v>
      </c>
      <c r="H101" s="372" t="s">
        <v>455</v>
      </c>
    </row>
    <row r="102" spans="1:9" x14ac:dyDescent="0.35">
      <c r="A102" s="370">
        <v>86</v>
      </c>
      <c r="B102" s="376" t="s">
        <v>465</v>
      </c>
      <c r="C102" s="372" t="s">
        <v>476</v>
      </c>
      <c r="D102" s="604">
        <v>2100</v>
      </c>
      <c r="E102" s="374">
        <v>13</v>
      </c>
      <c r="F102" s="374">
        <v>5</v>
      </c>
      <c r="G102" s="374">
        <v>2562</v>
      </c>
      <c r="H102" s="372" t="s">
        <v>455</v>
      </c>
      <c r="I102" s="1" t="s">
        <v>160</v>
      </c>
    </row>
    <row r="103" spans="1:9" x14ac:dyDescent="0.35">
      <c r="A103" s="370">
        <v>87</v>
      </c>
      <c r="B103" s="376" t="s">
        <v>465</v>
      </c>
      <c r="C103" s="372" t="s">
        <v>477</v>
      </c>
      <c r="D103" s="604">
        <v>2100</v>
      </c>
      <c r="E103" s="374">
        <v>13</v>
      </c>
      <c r="F103" s="374">
        <v>5</v>
      </c>
      <c r="G103" s="374">
        <v>2562</v>
      </c>
      <c r="H103" s="372" t="s">
        <v>455</v>
      </c>
    </row>
    <row r="104" spans="1:9" x14ac:dyDescent="0.35">
      <c r="A104" s="398">
        <v>88</v>
      </c>
      <c r="B104" s="376" t="s">
        <v>465</v>
      </c>
      <c r="C104" s="372" t="s">
        <v>478</v>
      </c>
      <c r="D104" s="604">
        <v>2100</v>
      </c>
      <c r="E104" s="374">
        <v>13</v>
      </c>
      <c r="F104" s="374">
        <v>5</v>
      </c>
      <c r="G104" s="374">
        <v>2562</v>
      </c>
      <c r="H104" s="372" t="s">
        <v>455</v>
      </c>
    </row>
    <row r="105" spans="1:9" x14ac:dyDescent="0.35">
      <c r="A105" s="370">
        <v>89</v>
      </c>
      <c r="B105" s="371" t="s">
        <v>465</v>
      </c>
      <c r="C105" s="372" t="s">
        <v>479</v>
      </c>
      <c r="D105" s="596">
        <v>2100</v>
      </c>
      <c r="E105" s="374">
        <v>13</v>
      </c>
      <c r="F105" s="374">
        <v>5</v>
      </c>
      <c r="G105" s="374">
        <v>2562</v>
      </c>
      <c r="H105" s="372" t="s">
        <v>455</v>
      </c>
    </row>
    <row r="106" spans="1:9" x14ac:dyDescent="0.35">
      <c r="A106" s="681" t="s">
        <v>623</v>
      </c>
      <c r="B106" s="681"/>
      <c r="C106" s="681"/>
      <c r="D106" s="681"/>
      <c r="E106" s="681"/>
      <c r="F106" s="681"/>
      <c r="G106" s="681"/>
      <c r="H106" s="681"/>
    </row>
    <row r="107" spans="1:9" x14ac:dyDescent="0.35">
      <c r="A107" s="404" t="s">
        <v>406</v>
      </c>
      <c r="B107" s="410" t="s">
        <v>603</v>
      </c>
      <c r="C107" s="405" t="s">
        <v>449</v>
      </c>
      <c r="D107" s="594" t="s">
        <v>605</v>
      </c>
      <c r="E107" s="672" t="s">
        <v>606</v>
      </c>
      <c r="F107" s="673"/>
      <c r="G107" s="674"/>
      <c r="H107" s="406" t="s">
        <v>652</v>
      </c>
    </row>
    <row r="108" spans="1:9" x14ac:dyDescent="0.35">
      <c r="A108" s="407"/>
      <c r="B108" s="411"/>
      <c r="C108" s="408"/>
      <c r="D108" s="595"/>
      <c r="E108" s="369" t="s">
        <v>450</v>
      </c>
      <c r="F108" s="369" t="s">
        <v>451</v>
      </c>
      <c r="G108" s="369" t="s">
        <v>452</v>
      </c>
      <c r="H108" s="409" t="s">
        <v>653</v>
      </c>
    </row>
    <row r="109" spans="1:9" x14ac:dyDescent="0.35">
      <c r="A109" s="370">
        <v>90</v>
      </c>
      <c r="B109" s="374" t="s">
        <v>469</v>
      </c>
      <c r="C109" s="372" t="s">
        <v>480</v>
      </c>
      <c r="D109" s="596">
        <v>6000</v>
      </c>
      <c r="E109" s="374">
        <v>13</v>
      </c>
      <c r="F109" s="374">
        <v>5</v>
      </c>
      <c r="G109" s="374">
        <v>2562</v>
      </c>
      <c r="H109" s="372" t="s">
        <v>455</v>
      </c>
      <c r="I109" s="1" t="s">
        <v>160</v>
      </c>
    </row>
    <row r="110" spans="1:9" x14ac:dyDescent="0.35">
      <c r="A110" s="398">
        <v>91</v>
      </c>
      <c r="B110" s="374" t="s">
        <v>469</v>
      </c>
      <c r="C110" s="372" t="s">
        <v>481</v>
      </c>
      <c r="D110" s="596">
        <v>6000</v>
      </c>
      <c r="E110" s="374">
        <v>13</v>
      </c>
      <c r="F110" s="374">
        <v>5</v>
      </c>
      <c r="G110" s="374">
        <v>2562</v>
      </c>
      <c r="H110" s="372" t="s">
        <v>455</v>
      </c>
    </row>
    <row r="111" spans="1:9" x14ac:dyDescent="0.35">
      <c r="A111" s="370">
        <v>92</v>
      </c>
      <c r="B111" s="374" t="s">
        <v>469</v>
      </c>
      <c r="C111" s="372" t="s">
        <v>482</v>
      </c>
      <c r="D111" s="596">
        <v>6000</v>
      </c>
      <c r="E111" s="374">
        <v>13</v>
      </c>
      <c r="F111" s="374">
        <v>5</v>
      </c>
      <c r="G111" s="374">
        <v>2562</v>
      </c>
      <c r="H111" s="372" t="s">
        <v>455</v>
      </c>
    </row>
    <row r="112" spans="1:9" x14ac:dyDescent="0.35">
      <c r="A112" s="370">
        <v>93</v>
      </c>
      <c r="B112" s="379" t="s">
        <v>543</v>
      </c>
      <c r="C112" s="382" t="s">
        <v>544</v>
      </c>
      <c r="D112" s="570">
        <v>1700</v>
      </c>
      <c r="E112" s="374">
        <v>13</v>
      </c>
      <c r="F112" s="374">
        <v>5</v>
      </c>
      <c r="G112" s="374">
        <v>2562</v>
      </c>
      <c r="H112" s="372" t="s">
        <v>455</v>
      </c>
      <c r="I112" s="1" t="s">
        <v>160</v>
      </c>
    </row>
    <row r="113" spans="1:9" x14ac:dyDescent="0.35">
      <c r="A113" s="398">
        <v>94</v>
      </c>
      <c r="B113" s="379" t="s">
        <v>543</v>
      </c>
      <c r="C113" s="382" t="s">
        <v>545</v>
      </c>
      <c r="D113" s="570">
        <v>1700</v>
      </c>
      <c r="E113" s="374">
        <v>13</v>
      </c>
      <c r="F113" s="374">
        <v>5</v>
      </c>
      <c r="G113" s="374">
        <v>2562</v>
      </c>
      <c r="H113" s="372" t="s">
        <v>455</v>
      </c>
    </row>
    <row r="114" spans="1:9" x14ac:dyDescent="0.35">
      <c r="A114" s="370">
        <v>95</v>
      </c>
      <c r="B114" s="379" t="s">
        <v>543</v>
      </c>
      <c r="C114" s="382" t="s">
        <v>546</v>
      </c>
      <c r="D114" s="570">
        <v>1700</v>
      </c>
      <c r="E114" s="374">
        <v>13</v>
      </c>
      <c r="F114" s="374">
        <v>5</v>
      </c>
      <c r="G114" s="374">
        <v>2562</v>
      </c>
      <c r="H114" s="372" t="s">
        <v>455</v>
      </c>
    </row>
    <row r="115" spans="1:9" x14ac:dyDescent="0.35">
      <c r="A115" s="370">
        <v>96</v>
      </c>
      <c r="B115" s="379" t="s">
        <v>543</v>
      </c>
      <c r="C115" s="382" t="s">
        <v>547</v>
      </c>
      <c r="D115" s="570">
        <v>1700</v>
      </c>
      <c r="E115" s="374">
        <v>13</v>
      </c>
      <c r="F115" s="374">
        <v>5</v>
      </c>
      <c r="G115" s="374">
        <v>2562</v>
      </c>
      <c r="H115" s="372" t="s">
        <v>455</v>
      </c>
    </row>
    <row r="116" spans="1:9" x14ac:dyDescent="0.35">
      <c r="A116" s="398">
        <v>97</v>
      </c>
      <c r="B116" s="379" t="s">
        <v>543</v>
      </c>
      <c r="C116" s="382" t="s">
        <v>548</v>
      </c>
      <c r="D116" s="570">
        <v>1700</v>
      </c>
      <c r="E116" s="374">
        <v>13</v>
      </c>
      <c r="F116" s="374">
        <v>5</v>
      </c>
      <c r="G116" s="374">
        <v>2562</v>
      </c>
      <c r="H116" s="372" t="s">
        <v>455</v>
      </c>
    </row>
    <row r="117" spans="1:9" x14ac:dyDescent="0.35">
      <c r="A117" s="370">
        <v>98</v>
      </c>
      <c r="B117" s="379" t="s">
        <v>543</v>
      </c>
      <c r="C117" s="382" t="s">
        <v>549</v>
      </c>
      <c r="D117" s="570">
        <v>1700</v>
      </c>
      <c r="E117" s="374">
        <v>13</v>
      </c>
      <c r="F117" s="374">
        <v>5</v>
      </c>
      <c r="G117" s="374">
        <v>2562</v>
      </c>
      <c r="H117" s="372" t="s">
        <v>455</v>
      </c>
    </row>
    <row r="118" spans="1:9" x14ac:dyDescent="0.35">
      <c r="A118" s="370">
        <v>99</v>
      </c>
      <c r="B118" s="379" t="s">
        <v>543</v>
      </c>
      <c r="C118" s="382" t="s">
        <v>550</v>
      </c>
      <c r="D118" s="570">
        <v>1700</v>
      </c>
      <c r="E118" s="374">
        <v>13</v>
      </c>
      <c r="F118" s="374">
        <v>5</v>
      </c>
      <c r="G118" s="374">
        <v>2562</v>
      </c>
      <c r="H118" s="372" t="s">
        <v>455</v>
      </c>
    </row>
    <row r="119" spans="1:9" x14ac:dyDescent="0.35">
      <c r="A119" s="398">
        <v>100</v>
      </c>
      <c r="B119" s="379" t="s">
        <v>543</v>
      </c>
      <c r="C119" s="382" t="s">
        <v>551</v>
      </c>
      <c r="D119" s="570">
        <v>1700</v>
      </c>
      <c r="E119" s="374">
        <v>13</v>
      </c>
      <c r="F119" s="374">
        <v>5</v>
      </c>
      <c r="G119" s="374">
        <v>2562</v>
      </c>
      <c r="H119" s="372" t="s">
        <v>455</v>
      </c>
    </row>
    <row r="120" spans="1:9" x14ac:dyDescent="0.35">
      <c r="A120" s="370">
        <v>101</v>
      </c>
      <c r="B120" s="379" t="s">
        <v>543</v>
      </c>
      <c r="C120" s="382" t="s">
        <v>552</v>
      </c>
      <c r="D120" s="570">
        <v>1700</v>
      </c>
      <c r="E120" s="374">
        <v>13</v>
      </c>
      <c r="F120" s="374">
        <v>5</v>
      </c>
      <c r="G120" s="374">
        <v>2562</v>
      </c>
      <c r="H120" s="372" t="s">
        <v>455</v>
      </c>
    </row>
    <row r="121" spans="1:9" x14ac:dyDescent="0.35">
      <c r="A121" s="370">
        <v>102</v>
      </c>
      <c r="B121" s="379" t="s">
        <v>543</v>
      </c>
      <c r="C121" s="382" t="s">
        <v>553</v>
      </c>
      <c r="D121" s="570">
        <v>1700</v>
      </c>
      <c r="E121" s="374">
        <v>13</v>
      </c>
      <c r="F121" s="374">
        <v>5</v>
      </c>
      <c r="G121" s="374">
        <v>2562</v>
      </c>
      <c r="H121" s="372" t="s">
        <v>455</v>
      </c>
    </row>
    <row r="122" spans="1:9" x14ac:dyDescent="0.35">
      <c r="A122" s="398">
        <v>103</v>
      </c>
      <c r="B122" s="371" t="s">
        <v>554</v>
      </c>
      <c r="C122" s="372" t="s">
        <v>555</v>
      </c>
      <c r="D122" s="600">
        <v>9800</v>
      </c>
      <c r="E122" s="374">
        <v>26</v>
      </c>
      <c r="F122" s="374">
        <v>6</v>
      </c>
      <c r="G122" s="374">
        <v>2562</v>
      </c>
      <c r="H122" s="372" t="s">
        <v>455</v>
      </c>
      <c r="I122" s="1" t="s">
        <v>455</v>
      </c>
    </row>
    <row r="123" spans="1:9" x14ac:dyDescent="0.35">
      <c r="A123" s="370">
        <v>104</v>
      </c>
      <c r="B123" s="371" t="s">
        <v>554</v>
      </c>
      <c r="C123" s="372" t="s">
        <v>556</v>
      </c>
      <c r="D123" s="600">
        <v>9800</v>
      </c>
      <c r="E123" s="374">
        <v>26</v>
      </c>
      <c r="F123" s="374">
        <v>6</v>
      </c>
      <c r="G123" s="374">
        <v>2562</v>
      </c>
      <c r="H123" s="372" t="s">
        <v>455</v>
      </c>
    </row>
    <row r="124" spans="1:9" x14ac:dyDescent="0.35">
      <c r="A124" s="370">
        <v>105</v>
      </c>
      <c r="B124" s="371" t="s">
        <v>554</v>
      </c>
      <c r="C124" s="372" t="s">
        <v>557</v>
      </c>
      <c r="D124" s="600">
        <v>9800</v>
      </c>
      <c r="E124" s="374">
        <v>26</v>
      </c>
      <c r="F124" s="374">
        <v>6</v>
      </c>
      <c r="G124" s="374">
        <v>2562</v>
      </c>
      <c r="H124" s="372" t="s">
        <v>455</v>
      </c>
    </row>
    <row r="125" spans="1:9" x14ac:dyDescent="0.35">
      <c r="A125" s="398">
        <v>106</v>
      </c>
      <c r="B125" s="371" t="s">
        <v>554</v>
      </c>
      <c r="C125" s="372" t="s">
        <v>558</v>
      </c>
      <c r="D125" s="600">
        <v>9800</v>
      </c>
      <c r="E125" s="374">
        <v>26</v>
      </c>
      <c r="F125" s="374">
        <v>6</v>
      </c>
      <c r="G125" s="374">
        <v>2562</v>
      </c>
      <c r="H125" s="372" t="s">
        <v>455</v>
      </c>
    </row>
    <row r="126" spans="1:9" x14ac:dyDescent="0.35">
      <c r="A126" s="370">
        <v>107</v>
      </c>
      <c r="B126" s="374" t="s">
        <v>469</v>
      </c>
      <c r="C126" s="372" t="s">
        <v>566</v>
      </c>
      <c r="D126" s="596">
        <v>6000</v>
      </c>
      <c r="E126" s="374">
        <v>18</v>
      </c>
      <c r="F126" s="374">
        <v>11</v>
      </c>
      <c r="G126" s="374">
        <v>2561</v>
      </c>
      <c r="H126" s="372" t="s">
        <v>474</v>
      </c>
      <c r="I126" s="1" t="s">
        <v>474</v>
      </c>
    </row>
    <row r="127" spans="1:9" x14ac:dyDescent="0.35">
      <c r="A127" s="370">
        <v>108</v>
      </c>
      <c r="B127" s="371" t="s">
        <v>567</v>
      </c>
      <c r="C127" s="372" t="s">
        <v>568</v>
      </c>
      <c r="D127" s="596">
        <v>16800</v>
      </c>
      <c r="E127" s="374">
        <v>10</v>
      </c>
      <c r="F127" s="374">
        <v>10</v>
      </c>
      <c r="G127" s="374">
        <v>2561</v>
      </c>
      <c r="H127" s="384" t="s">
        <v>474</v>
      </c>
    </row>
    <row r="128" spans="1:9" x14ac:dyDescent="0.35">
      <c r="A128" s="589"/>
      <c r="B128" s="590" t="s">
        <v>648</v>
      </c>
      <c r="C128" s="591"/>
      <c r="D128" s="605">
        <f>SUM(D89:D127)</f>
        <v>189700</v>
      </c>
      <c r="E128" s="592"/>
      <c r="F128" s="592"/>
      <c r="G128" s="592"/>
      <c r="H128" s="593"/>
    </row>
    <row r="129" spans="1:10" x14ac:dyDescent="0.35">
      <c r="A129" s="370">
        <v>109</v>
      </c>
      <c r="B129" s="371" t="s">
        <v>635</v>
      </c>
      <c r="C129" s="372" t="s">
        <v>642</v>
      </c>
      <c r="D129" s="600">
        <v>150000</v>
      </c>
      <c r="E129" s="374">
        <v>12</v>
      </c>
      <c r="F129" s="374">
        <v>7</v>
      </c>
      <c r="G129" s="374">
        <v>2562</v>
      </c>
      <c r="H129" s="372" t="s">
        <v>455</v>
      </c>
      <c r="I129" s="450" t="s">
        <v>28</v>
      </c>
    </row>
    <row r="130" spans="1:10" x14ac:dyDescent="0.35">
      <c r="A130" s="370">
        <v>110</v>
      </c>
      <c r="B130" s="379" t="s">
        <v>635</v>
      </c>
      <c r="C130" s="372" t="s">
        <v>643</v>
      </c>
      <c r="D130" s="599">
        <v>150000</v>
      </c>
      <c r="E130" s="374">
        <v>12</v>
      </c>
      <c r="F130" s="374">
        <v>7</v>
      </c>
      <c r="G130" s="374">
        <v>2562</v>
      </c>
      <c r="H130" s="372"/>
      <c r="I130" s="450"/>
    </row>
    <row r="131" spans="1:10" x14ac:dyDescent="0.35">
      <c r="A131" s="589"/>
      <c r="B131" s="586" t="s">
        <v>649</v>
      </c>
      <c r="C131" s="587"/>
      <c r="D131" s="606">
        <f>SUM(D129:D130)</f>
        <v>300000</v>
      </c>
      <c r="E131" s="592"/>
      <c r="F131" s="592"/>
      <c r="G131" s="592"/>
      <c r="H131" s="591"/>
      <c r="I131" s="450"/>
    </row>
    <row r="132" spans="1:10" ht="23.25" customHeight="1" x14ac:dyDescent="0.35">
      <c r="A132" s="370"/>
      <c r="B132" s="386" t="s">
        <v>573</v>
      </c>
      <c r="C132" s="382"/>
      <c r="D132" s="599"/>
      <c r="E132" s="374"/>
      <c r="F132" s="374"/>
      <c r="G132" s="374"/>
      <c r="H132" s="372"/>
      <c r="I132" s="568"/>
    </row>
    <row r="133" spans="1:10" ht="23.25" customHeight="1" x14ac:dyDescent="0.35">
      <c r="A133" s="370">
        <v>111</v>
      </c>
      <c r="B133" s="387" t="s">
        <v>574</v>
      </c>
      <c r="C133" s="369" t="s">
        <v>575</v>
      </c>
      <c r="D133" s="570">
        <v>20000</v>
      </c>
      <c r="E133" s="374">
        <v>26</v>
      </c>
      <c r="F133" s="374">
        <v>2</v>
      </c>
      <c r="G133" s="374">
        <v>2562</v>
      </c>
      <c r="H133" s="369" t="s">
        <v>576</v>
      </c>
    </row>
    <row r="134" spans="1:10" ht="23.25" customHeight="1" x14ac:dyDescent="0.35">
      <c r="A134" s="370">
        <v>112</v>
      </c>
      <c r="B134" s="374" t="s">
        <v>577</v>
      </c>
      <c r="C134" s="369" t="s">
        <v>578</v>
      </c>
      <c r="D134" s="570">
        <v>251000</v>
      </c>
      <c r="E134" s="374">
        <v>22</v>
      </c>
      <c r="F134" s="374">
        <v>8</v>
      </c>
      <c r="G134" s="374">
        <v>2562</v>
      </c>
      <c r="H134" s="369" t="s">
        <v>576</v>
      </c>
    </row>
    <row r="135" spans="1:10" ht="23.25" customHeight="1" x14ac:dyDescent="0.35">
      <c r="A135" s="370">
        <v>113</v>
      </c>
      <c r="B135" s="374" t="s">
        <v>579</v>
      </c>
      <c r="C135" s="369" t="s">
        <v>580</v>
      </c>
      <c r="D135" s="570">
        <v>106000</v>
      </c>
      <c r="E135" s="374">
        <v>22</v>
      </c>
      <c r="F135" s="374">
        <v>8</v>
      </c>
      <c r="G135" s="374">
        <v>2562</v>
      </c>
      <c r="H135" s="369" t="s">
        <v>576</v>
      </c>
    </row>
    <row r="136" spans="1:10" ht="23.25" customHeight="1" x14ac:dyDescent="0.35">
      <c r="A136" s="370">
        <v>114</v>
      </c>
      <c r="B136" s="374" t="s">
        <v>581</v>
      </c>
      <c r="C136" s="369" t="s">
        <v>582</v>
      </c>
      <c r="D136" s="570">
        <v>200000</v>
      </c>
      <c r="E136" s="374">
        <v>22</v>
      </c>
      <c r="F136" s="374">
        <v>8</v>
      </c>
      <c r="G136" s="374">
        <v>2562</v>
      </c>
      <c r="H136" s="369" t="s">
        <v>576</v>
      </c>
    </row>
    <row r="137" spans="1:10" ht="23.25" customHeight="1" x14ac:dyDescent="0.35">
      <c r="A137" s="370">
        <v>115</v>
      </c>
      <c r="B137" s="374" t="s">
        <v>583</v>
      </c>
      <c r="C137" s="369" t="s">
        <v>584</v>
      </c>
      <c r="D137" s="570">
        <v>200000</v>
      </c>
      <c r="E137" s="374">
        <v>26</v>
      </c>
      <c r="F137" s="374">
        <v>2</v>
      </c>
      <c r="G137" s="374">
        <v>2562</v>
      </c>
      <c r="H137" s="369" t="s">
        <v>576</v>
      </c>
    </row>
    <row r="138" spans="1:10" ht="23.25" customHeight="1" x14ac:dyDescent="0.35">
      <c r="A138" s="370">
        <v>116</v>
      </c>
      <c r="B138" s="374" t="s">
        <v>585</v>
      </c>
      <c r="C138" s="369" t="s">
        <v>586</v>
      </c>
      <c r="D138" s="570">
        <v>151000</v>
      </c>
      <c r="E138" s="374">
        <v>24</v>
      </c>
      <c r="F138" s="388">
        <v>9</v>
      </c>
      <c r="G138" s="374">
        <v>2562</v>
      </c>
      <c r="H138" s="369" t="s">
        <v>576</v>
      </c>
    </row>
    <row r="139" spans="1:10" ht="23.25" customHeight="1" x14ac:dyDescent="0.35">
      <c r="A139" s="370">
        <v>117</v>
      </c>
      <c r="B139" s="374" t="s">
        <v>587</v>
      </c>
      <c r="C139" s="369" t="s">
        <v>588</v>
      </c>
      <c r="D139" s="570">
        <v>200000</v>
      </c>
      <c r="E139" s="374">
        <v>20</v>
      </c>
      <c r="F139" s="374">
        <v>9</v>
      </c>
      <c r="G139" s="374">
        <v>2562</v>
      </c>
      <c r="H139" s="369" t="s">
        <v>576</v>
      </c>
      <c r="J139" s="389"/>
    </row>
    <row r="140" spans="1:10" ht="23.25" customHeight="1" x14ac:dyDescent="0.35">
      <c r="A140" s="370">
        <v>118</v>
      </c>
      <c r="B140" s="374" t="s">
        <v>589</v>
      </c>
      <c r="C140" s="369" t="s">
        <v>590</v>
      </c>
      <c r="D140" s="570">
        <v>157900</v>
      </c>
      <c r="E140" s="374">
        <v>20</v>
      </c>
      <c r="F140" s="374">
        <v>9</v>
      </c>
      <c r="G140" s="374">
        <v>2562</v>
      </c>
      <c r="H140" s="369" t="s">
        <v>576</v>
      </c>
    </row>
    <row r="141" spans="1:10" ht="23.25" customHeight="1" x14ac:dyDescent="0.35">
      <c r="A141" s="681" t="s">
        <v>624</v>
      </c>
      <c r="B141" s="681"/>
      <c r="C141" s="681"/>
      <c r="D141" s="681"/>
      <c r="E141" s="681"/>
      <c r="F141" s="681"/>
      <c r="G141" s="681"/>
      <c r="H141" s="681"/>
    </row>
    <row r="142" spans="1:10" x14ac:dyDescent="0.35">
      <c r="A142" s="404" t="s">
        <v>406</v>
      </c>
      <c r="B142" s="410" t="s">
        <v>603</v>
      </c>
      <c r="C142" s="405" t="s">
        <v>449</v>
      </c>
      <c r="D142" s="594" t="s">
        <v>605</v>
      </c>
      <c r="E142" s="672" t="s">
        <v>606</v>
      </c>
      <c r="F142" s="673"/>
      <c r="G142" s="674"/>
      <c r="H142" s="406" t="s">
        <v>652</v>
      </c>
    </row>
    <row r="143" spans="1:10" x14ac:dyDescent="0.35">
      <c r="A143" s="407"/>
      <c r="B143" s="411"/>
      <c r="C143" s="408"/>
      <c r="D143" s="595"/>
      <c r="E143" s="369" t="s">
        <v>450</v>
      </c>
      <c r="F143" s="369" t="s">
        <v>451</v>
      </c>
      <c r="G143" s="369" t="s">
        <v>452</v>
      </c>
      <c r="H143" s="409" t="s">
        <v>653</v>
      </c>
    </row>
    <row r="144" spans="1:10" ht="23.25" customHeight="1" x14ac:dyDescent="0.35">
      <c r="A144" s="370">
        <v>119</v>
      </c>
      <c r="B144" s="374" t="s">
        <v>591</v>
      </c>
      <c r="C144" s="369" t="s">
        <v>592</v>
      </c>
      <c r="D144" s="570">
        <v>111100</v>
      </c>
      <c r="E144" s="374">
        <v>20</v>
      </c>
      <c r="F144" s="374">
        <v>9</v>
      </c>
      <c r="G144" s="374">
        <v>2562</v>
      </c>
      <c r="H144" s="369" t="s">
        <v>576</v>
      </c>
    </row>
    <row r="145" spans="1:8" ht="23.25" customHeight="1" x14ac:dyDescent="0.35">
      <c r="A145" s="370">
        <v>120</v>
      </c>
      <c r="B145" s="374" t="s">
        <v>593</v>
      </c>
      <c r="C145" s="369" t="s">
        <v>594</v>
      </c>
      <c r="D145" s="570">
        <v>12000</v>
      </c>
      <c r="E145" s="374">
        <v>20</v>
      </c>
      <c r="F145" s="374">
        <v>9</v>
      </c>
      <c r="G145" s="374">
        <v>2562</v>
      </c>
      <c r="H145" s="369" t="s">
        <v>576</v>
      </c>
    </row>
    <row r="146" spans="1:8" ht="23.25" customHeight="1" x14ac:dyDescent="0.35">
      <c r="A146" s="370">
        <v>121</v>
      </c>
      <c r="B146" s="374" t="s">
        <v>593</v>
      </c>
      <c r="C146" s="369" t="s">
        <v>595</v>
      </c>
      <c r="D146" s="570">
        <v>80000</v>
      </c>
      <c r="E146" s="374">
        <v>20</v>
      </c>
      <c r="F146" s="374">
        <v>9</v>
      </c>
      <c r="G146" s="374">
        <v>2562</v>
      </c>
      <c r="H146" s="369" t="s">
        <v>576</v>
      </c>
    </row>
    <row r="147" spans="1:8" ht="23.25" customHeight="1" x14ac:dyDescent="0.35">
      <c r="A147" s="370">
        <v>122</v>
      </c>
      <c r="B147" s="374" t="s">
        <v>596</v>
      </c>
      <c r="C147" s="369" t="s">
        <v>597</v>
      </c>
      <c r="D147" s="570">
        <v>109000</v>
      </c>
      <c r="E147" s="374">
        <v>20</v>
      </c>
      <c r="F147" s="374">
        <v>9</v>
      </c>
      <c r="G147" s="374">
        <v>2562</v>
      </c>
      <c r="H147" s="369" t="s">
        <v>576</v>
      </c>
    </row>
    <row r="148" spans="1:8" ht="23.25" customHeight="1" x14ac:dyDescent="0.35">
      <c r="A148" s="370">
        <v>123</v>
      </c>
      <c r="B148" s="374" t="s">
        <v>598</v>
      </c>
      <c r="C148" s="369" t="s">
        <v>599</v>
      </c>
      <c r="D148" s="570">
        <v>498000</v>
      </c>
      <c r="E148" s="374">
        <v>20</v>
      </c>
      <c r="F148" s="374">
        <v>9</v>
      </c>
      <c r="G148" s="374">
        <v>2562</v>
      </c>
      <c r="H148" s="369" t="s">
        <v>576</v>
      </c>
    </row>
    <row r="149" spans="1:8" ht="23.25" customHeight="1" x14ac:dyDescent="0.35">
      <c r="A149" s="370">
        <v>124</v>
      </c>
      <c r="B149" s="374" t="s">
        <v>600</v>
      </c>
      <c r="C149" s="369" t="s">
        <v>601</v>
      </c>
      <c r="D149" s="570">
        <v>100000</v>
      </c>
      <c r="E149" s="374">
        <v>20</v>
      </c>
      <c r="F149" s="374">
        <v>9</v>
      </c>
      <c r="G149" s="374">
        <v>2562</v>
      </c>
      <c r="H149" s="369" t="s">
        <v>576</v>
      </c>
    </row>
    <row r="150" spans="1:8" ht="23.25" customHeight="1" x14ac:dyDescent="0.35">
      <c r="A150" s="390"/>
      <c r="B150" s="611" t="s">
        <v>650</v>
      </c>
      <c r="C150" s="610"/>
      <c r="D150" s="608">
        <f>SUM(D133:D149)</f>
        <v>2196000</v>
      </c>
      <c r="H150" s="155"/>
    </row>
    <row r="151" spans="1:8" x14ac:dyDescent="0.35">
      <c r="A151" s="391"/>
      <c r="C151" s="391"/>
      <c r="D151" s="607"/>
      <c r="H151" s="155"/>
    </row>
    <row r="152" spans="1:8" ht="21.75" thickBot="1" x14ac:dyDescent="0.4">
      <c r="A152" s="391"/>
      <c r="B152" s="612" t="s">
        <v>651</v>
      </c>
      <c r="D152" s="609">
        <f>SUM(D68+D79+D84+D88+D128+D131+D150)</f>
        <v>2879900</v>
      </c>
      <c r="H152" s="155"/>
    </row>
    <row r="153" spans="1:8" ht="21.75" thickTop="1" x14ac:dyDescent="0.35">
      <c r="A153" s="391"/>
      <c r="C153" s="391"/>
      <c r="D153" s="607"/>
      <c r="H153" s="155"/>
    </row>
    <row r="154" spans="1:8" x14ac:dyDescent="0.35">
      <c r="A154" s="391"/>
      <c r="C154" s="391"/>
      <c r="D154" s="607"/>
      <c r="H154" s="155"/>
    </row>
    <row r="155" spans="1:8" x14ac:dyDescent="0.35">
      <c r="A155" s="391"/>
      <c r="B155" s="393"/>
      <c r="C155" s="391"/>
      <c r="D155" s="607"/>
      <c r="H155" s="155"/>
    </row>
    <row r="156" spans="1:8" x14ac:dyDescent="0.35">
      <c r="A156" s="391"/>
      <c r="B156" s="393"/>
      <c r="C156" s="391"/>
      <c r="D156" s="607"/>
      <c r="H156" s="155"/>
    </row>
    <row r="157" spans="1:8" x14ac:dyDescent="0.35">
      <c r="A157" s="391"/>
      <c r="B157" s="393"/>
      <c r="C157" s="391"/>
      <c r="D157" s="607"/>
      <c r="H157" s="155"/>
    </row>
    <row r="158" spans="1:8" x14ac:dyDescent="0.35">
      <c r="A158" s="391"/>
      <c r="B158" s="393"/>
      <c r="C158" s="391"/>
      <c r="D158" s="607"/>
      <c r="H158" s="155"/>
    </row>
    <row r="159" spans="1:8" x14ac:dyDescent="0.35">
      <c r="A159" s="391"/>
      <c r="B159" s="393"/>
      <c r="C159" s="391"/>
      <c r="D159" s="607"/>
      <c r="H159" s="155"/>
    </row>
    <row r="160" spans="1:8" x14ac:dyDescent="0.35">
      <c r="A160" s="391"/>
      <c r="B160" s="393"/>
      <c r="C160" s="391"/>
      <c r="D160" s="607"/>
      <c r="H160" s="155"/>
    </row>
    <row r="161" spans="1:8" x14ac:dyDescent="0.35">
      <c r="A161" s="391"/>
      <c r="B161" s="393"/>
      <c r="C161" s="391"/>
      <c r="D161" s="607"/>
      <c r="H161" s="155"/>
    </row>
    <row r="162" spans="1:8" x14ac:dyDescent="0.35">
      <c r="A162" s="391"/>
      <c r="B162" s="393"/>
      <c r="C162" s="391"/>
      <c r="D162" s="607"/>
      <c r="H162" s="155"/>
    </row>
    <row r="163" spans="1:8" x14ac:dyDescent="0.35">
      <c r="D163" s="607"/>
    </row>
  </sheetData>
  <mergeCells count="11">
    <mergeCell ref="A1:H1"/>
    <mergeCell ref="A2:H2"/>
    <mergeCell ref="E3:G3"/>
    <mergeCell ref="E37:G37"/>
    <mergeCell ref="A36:H36"/>
    <mergeCell ref="E72:G72"/>
    <mergeCell ref="A71:H71"/>
    <mergeCell ref="E107:G107"/>
    <mergeCell ref="A106:H106"/>
    <mergeCell ref="E142:G142"/>
    <mergeCell ref="A141:H141"/>
  </mergeCells>
  <pageMargins left="0.78740157480314965" right="0.39370078740157483" top="0.78740157480314965" bottom="0.3937007874015748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D13" sqref="D13"/>
    </sheetView>
  </sheetViews>
  <sheetFormatPr defaultRowHeight="21" x14ac:dyDescent="0.35"/>
  <cols>
    <col min="1" max="1" width="3.75" style="20" customWidth="1"/>
    <col min="2" max="2" width="5" style="20" customWidth="1"/>
    <col min="3" max="3" width="29.25" style="20" customWidth="1"/>
    <col min="4" max="4" width="8.25" style="20" customWidth="1"/>
    <col min="5" max="5" width="14.625" style="19" customWidth="1"/>
    <col min="6" max="6" width="3.125" style="19" customWidth="1"/>
    <col min="7" max="7" width="15.5" style="19" customWidth="1"/>
    <col min="8" max="16384" width="9" style="20"/>
  </cols>
  <sheetData>
    <row r="1" spans="1:7" x14ac:dyDescent="0.35">
      <c r="A1" s="633" t="str">
        <f>งบแสดงฐานะ!A1</f>
        <v>เทศบาลตำบลนาดอกคำ อำเภอนาด้วง  จังหวัดเลย</v>
      </c>
      <c r="B1" s="633"/>
      <c r="C1" s="633"/>
      <c r="D1" s="633"/>
      <c r="E1" s="633"/>
      <c r="F1" s="633"/>
      <c r="G1" s="633"/>
    </row>
    <row r="2" spans="1:7" x14ac:dyDescent="0.35">
      <c r="A2" s="633" t="s">
        <v>33</v>
      </c>
      <c r="B2" s="633"/>
      <c r="C2" s="633"/>
      <c r="D2" s="633"/>
      <c r="E2" s="633"/>
      <c r="F2" s="633"/>
      <c r="G2" s="633"/>
    </row>
    <row r="3" spans="1:7" x14ac:dyDescent="0.35">
      <c r="A3" s="631" t="s">
        <v>367</v>
      </c>
      <c r="B3" s="631"/>
      <c r="C3" s="631"/>
      <c r="D3" s="631"/>
      <c r="E3" s="631"/>
      <c r="F3" s="631"/>
      <c r="G3" s="631"/>
    </row>
    <row r="4" spans="1:7" x14ac:dyDescent="0.35">
      <c r="A4" s="32"/>
      <c r="B4" s="32"/>
      <c r="C4" s="32"/>
      <c r="D4" s="32"/>
      <c r="E4" s="32"/>
      <c r="F4" s="32"/>
      <c r="G4" s="32"/>
    </row>
    <row r="5" spans="1:7" x14ac:dyDescent="0.35">
      <c r="A5" s="21" t="s">
        <v>359</v>
      </c>
      <c r="E5" s="23" t="s">
        <v>368</v>
      </c>
      <c r="F5" s="23"/>
      <c r="G5" s="23" t="s">
        <v>94</v>
      </c>
    </row>
    <row r="7" spans="1:7" x14ac:dyDescent="0.35">
      <c r="B7" s="39"/>
      <c r="C7" s="40" t="s">
        <v>258</v>
      </c>
      <c r="D7" s="40"/>
      <c r="E7" s="266">
        <v>3163011.73</v>
      </c>
      <c r="F7" s="138"/>
      <c r="G7" s="266">
        <v>2739967.5</v>
      </c>
    </row>
    <row r="8" spans="1:7" x14ac:dyDescent="0.35">
      <c r="B8" s="39"/>
      <c r="C8" s="39"/>
      <c r="D8" s="40"/>
      <c r="E8" s="266"/>
      <c r="F8" s="138"/>
      <c r="G8" s="266"/>
    </row>
    <row r="9" spans="1:7" x14ac:dyDescent="0.35">
      <c r="B9" s="39"/>
      <c r="C9" s="39"/>
      <c r="D9" s="40"/>
      <c r="E9" s="266"/>
      <c r="F9" s="138"/>
      <c r="G9" s="266"/>
    </row>
    <row r="10" spans="1:7" ht="21.75" thickBot="1" x14ac:dyDescent="0.4">
      <c r="C10" s="24" t="s">
        <v>56</v>
      </c>
      <c r="D10" s="40"/>
      <c r="E10" s="267">
        <f>SUM(E7:E9)</f>
        <v>3163011.73</v>
      </c>
      <c r="F10" s="138"/>
      <c r="G10" s="267">
        <f>SUM(G7:G9)</f>
        <v>2739967.5</v>
      </c>
    </row>
    <row r="11" spans="1:7" ht="21.75" thickTop="1" x14ac:dyDescent="0.35">
      <c r="B11" s="41" t="s">
        <v>60</v>
      </c>
      <c r="C11" s="634" t="s">
        <v>60</v>
      </c>
      <c r="D11" s="629"/>
      <c r="E11" s="22" t="s">
        <v>60</v>
      </c>
    </row>
  </sheetData>
  <mergeCells count="4">
    <mergeCell ref="A1:G1"/>
    <mergeCell ref="A2:G2"/>
    <mergeCell ref="C11:D11"/>
    <mergeCell ref="A3:G3"/>
  </mergeCells>
  <printOptions horizontalCentered="1"/>
  <pageMargins left="0.78740157480314965" right="0.39370078740157483" top="0.78740157480314965" bottom="0.47244094488188981" header="0.47244094488188981" footer="0.47244094488188981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12" sqref="C12"/>
    </sheetView>
  </sheetViews>
  <sheetFormatPr defaultRowHeight="21" x14ac:dyDescent="0.35"/>
  <cols>
    <col min="1" max="1" width="5.75" style="1" customWidth="1"/>
    <col min="2" max="2" width="17" style="1" customWidth="1"/>
    <col min="3" max="3" width="26.5" style="1" customWidth="1"/>
    <col min="4" max="4" width="14.75" style="1" customWidth="1"/>
    <col min="5" max="5" width="5.625" style="1" customWidth="1"/>
    <col min="6" max="6" width="13.625" style="1" customWidth="1"/>
    <col min="7" max="16384" width="9" style="1"/>
  </cols>
  <sheetData>
    <row r="1" spans="1:6" s="20" customFormat="1" ht="21" customHeight="1" x14ac:dyDescent="0.35">
      <c r="A1" s="633" t="str">
        <f>งบแสดงฐานะ!A1</f>
        <v>เทศบาลตำบลนาดอกคำ อำเภอนาด้วง  จังหวัดเลย</v>
      </c>
      <c r="B1" s="633"/>
      <c r="C1" s="633"/>
      <c r="D1" s="633"/>
      <c r="E1" s="633"/>
      <c r="F1" s="633"/>
    </row>
    <row r="2" spans="1:6" s="20" customFormat="1" ht="21" customHeight="1" x14ac:dyDescent="0.35">
      <c r="A2" s="633" t="s">
        <v>33</v>
      </c>
      <c r="B2" s="633"/>
      <c r="C2" s="633"/>
      <c r="D2" s="633"/>
      <c r="E2" s="633"/>
      <c r="F2" s="633"/>
    </row>
    <row r="3" spans="1:6" s="20" customFormat="1" x14ac:dyDescent="0.35">
      <c r="A3" s="631" t="s">
        <v>367</v>
      </c>
      <c r="B3" s="631"/>
      <c r="C3" s="631"/>
      <c r="D3" s="631"/>
      <c r="E3" s="631"/>
      <c r="F3" s="631"/>
    </row>
    <row r="4" spans="1:6" s="20" customFormat="1" x14ac:dyDescent="0.35">
      <c r="A4" s="32"/>
      <c r="B4" s="32"/>
      <c r="C4" s="32"/>
      <c r="D4" s="25"/>
      <c r="E4" s="25"/>
    </row>
    <row r="5" spans="1:6" s="20" customFormat="1" x14ac:dyDescent="0.35">
      <c r="A5" s="21" t="s">
        <v>611</v>
      </c>
      <c r="D5" s="23"/>
      <c r="E5" s="23"/>
    </row>
    <row r="6" spans="1:6" s="20" customFormat="1" x14ac:dyDescent="0.35">
      <c r="A6" s="21"/>
      <c r="D6" s="23" t="s">
        <v>368</v>
      </c>
      <c r="E6" s="23"/>
      <c r="F6" s="28" t="s">
        <v>94</v>
      </c>
    </row>
    <row r="7" spans="1:6" s="20" customFormat="1" ht="13.5" customHeight="1" x14ac:dyDescent="0.35">
      <c r="A7" s="21"/>
      <c r="D7" s="23"/>
      <c r="E7" s="23"/>
      <c r="F7" s="28"/>
    </row>
    <row r="8" spans="1:6" x14ac:dyDescent="0.35">
      <c r="B8" s="1" t="s">
        <v>617</v>
      </c>
      <c r="D8" s="4">
        <v>52400</v>
      </c>
      <c r="E8" s="4"/>
      <c r="F8" s="4">
        <v>0</v>
      </c>
    </row>
    <row r="9" spans="1:6" x14ac:dyDescent="0.35">
      <c r="D9" s="6"/>
      <c r="E9" s="4"/>
      <c r="F9" s="6"/>
    </row>
    <row r="10" spans="1:6" ht="21.75" thickBot="1" x14ac:dyDescent="0.4">
      <c r="B10" s="2" t="s">
        <v>56</v>
      </c>
      <c r="D10" s="8">
        <f>SUM(D8:D9)</f>
        <v>52400</v>
      </c>
      <c r="E10" s="11"/>
      <c r="F10" s="8">
        <f>SUM(F8:F9)</f>
        <v>0</v>
      </c>
    </row>
    <row r="11" spans="1:6" ht="21.75" thickTop="1" x14ac:dyDescent="0.35">
      <c r="D11" s="4"/>
      <c r="E11" s="4"/>
      <c r="F11" s="4"/>
    </row>
  </sheetData>
  <mergeCells count="3">
    <mergeCell ref="A1:F1"/>
    <mergeCell ref="A2:F2"/>
    <mergeCell ref="A3:F3"/>
  </mergeCells>
  <printOptions horizontalCentered="1"/>
  <pageMargins left="0.78740157480314965" right="0.39370078740157483" top="0.78740157480314965" bottom="0.74803149606299213" header="0.31496062992125984" footer="0.31496062992125984"/>
  <pageSetup paperSize="9" orientation="portrait" verticalDpi="0" copies="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I12" sqref="I12"/>
    </sheetView>
  </sheetViews>
  <sheetFormatPr defaultRowHeight="21" x14ac:dyDescent="0.35"/>
  <cols>
    <col min="1" max="4" width="9" style="1"/>
    <col min="5" max="5" width="21.75" style="1" customWidth="1"/>
    <col min="6" max="6" width="13.75" style="4" customWidth="1"/>
    <col min="7" max="7" width="3.125" style="4" customWidth="1"/>
    <col min="8" max="8" width="12.75" style="4" customWidth="1"/>
    <col min="9" max="16384" width="9" style="1"/>
  </cols>
  <sheetData>
    <row r="1" spans="1:9" s="20" customFormat="1" ht="21" customHeight="1" x14ac:dyDescent="0.35">
      <c r="A1" s="633" t="str">
        <f>งบแสดงฐานะ!A1</f>
        <v>เทศบาลตำบลนาดอกคำ อำเภอนาด้วง  จังหวัดเลย</v>
      </c>
      <c r="B1" s="633"/>
      <c r="C1" s="633"/>
      <c r="D1" s="633"/>
      <c r="E1" s="633"/>
      <c r="F1" s="633"/>
      <c r="G1" s="633"/>
      <c r="H1" s="633"/>
      <c r="I1" s="633"/>
    </row>
    <row r="2" spans="1:9" s="20" customFormat="1" ht="21" customHeight="1" x14ac:dyDescent="0.35">
      <c r="A2" s="633" t="s">
        <v>33</v>
      </c>
      <c r="B2" s="633"/>
      <c r="C2" s="633"/>
      <c r="D2" s="633"/>
      <c r="E2" s="633"/>
      <c r="F2" s="633"/>
      <c r="G2" s="633"/>
      <c r="H2" s="633"/>
      <c r="I2" s="633"/>
    </row>
    <row r="3" spans="1:9" s="20" customFormat="1" x14ac:dyDescent="0.35">
      <c r="A3" s="631" t="s">
        <v>367</v>
      </c>
      <c r="B3" s="631"/>
      <c r="C3" s="631"/>
      <c r="D3" s="631"/>
      <c r="E3" s="631"/>
      <c r="F3" s="631"/>
      <c r="G3" s="631"/>
      <c r="H3" s="631"/>
      <c r="I3" s="631"/>
    </row>
    <row r="4" spans="1:9" s="20" customFormat="1" x14ac:dyDescent="0.35">
      <c r="A4" s="32"/>
      <c r="B4" s="32"/>
      <c r="C4" s="32"/>
      <c r="D4" s="32"/>
      <c r="E4" s="32"/>
      <c r="F4" s="32"/>
      <c r="G4" s="32"/>
      <c r="H4" s="32"/>
    </row>
    <row r="5" spans="1:9" s="20" customFormat="1" x14ac:dyDescent="0.35">
      <c r="A5" s="21" t="s">
        <v>360</v>
      </c>
      <c r="D5" s="19"/>
      <c r="E5" s="23"/>
      <c r="F5" s="27"/>
      <c r="G5" s="27"/>
      <c r="H5" s="19"/>
    </row>
    <row r="6" spans="1:9" s="20" customFormat="1" x14ac:dyDescent="0.35">
      <c r="A6" s="21"/>
      <c r="D6" s="19"/>
      <c r="E6" s="23"/>
      <c r="F6" s="23" t="s">
        <v>368</v>
      </c>
      <c r="G6" s="23"/>
      <c r="H6" s="28" t="s">
        <v>94</v>
      </c>
    </row>
    <row r="8" spans="1:9" x14ac:dyDescent="0.35">
      <c r="A8" s="104" t="s">
        <v>379</v>
      </c>
      <c r="H8" s="4" t="s">
        <v>622</v>
      </c>
    </row>
    <row r="9" spans="1:9" x14ac:dyDescent="0.35">
      <c r="A9" s="635" t="s">
        <v>380</v>
      </c>
      <c r="B9" s="635"/>
      <c r="C9" s="635"/>
      <c r="D9" s="635"/>
      <c r="E9" s="635"/>
      <c r="F9" s="4">
        <v>9260000</v>
      </c>
      <c r="H9" s="4">
        <v>0</v>
      </c>
    </row>
    <row r="10" spans="1:9" x14ac:dyDescent="0.35">
      <c r="A10" s="635" t="s">
        <v>381</v>
      </c>
      <c r="B10" s="635"/>
      <c r="C10" s="635"/>
      <c r="D10" s="635"/>
      <c r="E10" s="635"/>
      <c r="F10" s="4">
        <v>9280000</v>
      </c>
      <c r="H10" s="4">
        <v>0</v>
      </c>
    </row>
    <row r="11" spans="1:9" x14ac:dyDescent="0.35">
      <c r="A11" s="635" t="s">
        <v>382</v>
      </c>
      <c r="B11" s="635"/>
      <c r="C11" s="635"/>
      <c r="D11" s="635"/>
      <c r="E11" s="635"/>
      <c r="F11" s="4">
        <v>8280000</v>
      </c>
      <c r="H11" s="4">
        <v>0</v>
      </c>
    </row>
    <row r="12" spans="1:9" x14ac:dyDescent="0.35">
      <c r="F12" s="6"/>
      <c r="H12" s="6"/>
    </row>
    <row r="13" spans="1:9" ht="21.75" thickBot="1" x14ac:dyDescent="0.4">
      <c r="B13" s="2" t="s">
        <v>56</v>
      </c>
      <c r="F13" s="7">
        <f>SUM(F8:F12)</f>
        <v>26820000</v>
      </c>
      <c r="H13" s="7">
        <f>SUM(H8:H12)</f>
        <v>0</v>
      </c>
    </row>
    <row r="14" spans="1:9" ht="21.75" thickTop="1" x14ac:dyDescent="0.35"/>
  </sheetData>
  <mergeCells count="6">
    <mergeCell ref="A11:E11"/>
    <mergeCell ref="A1:I1"/>
    <mergeCell ref="A2:I2"/>
    <mergeCell ref="A3:I3"/>
    <mergeCell ref="A9:E9"/>
    <mergeCell ref="A10:E10"/>
  </mergeCells>
  <pageMargins left="0.78740157480314965" right="0.39370078740157483" top="0.78740157480314965" bottom="0.74803149606299213" header="0.31496062992125984" footer="0.31496062992125984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E13" sqref="E13"/>
    </sheetView>
  </sheetViews>
  <sheetFormatPr defaultRowHeight="21" x14ac:dyDescent="0.35"/>
  <cols>
    <col min="1" max="5" width="9" style="1"/>
    <col min="6" max="6" width="15.625" style="4" customWidth="1"/>
    <col min="7" max="7" width="3.125" style="4" customWidth="1"/>
    <col min="8" max="8" width="15.625" style="4" customWidth="1"/>
    <col min="9" max="16384" width="9" style="1"/>
  </cols>
  <sheetData>
    <row r="1" spans="1:8" s="20" customFormat="1" x14ac:dyDescent="0.35">
      <c r="A1" s="633" t="str">
        <f>งบแสดงฐานะ!A1</f>
        <v>เทศบาลตำบลนาดอกคำ อำเภอนาด้วง  จังหวัดเลย</v>
      </c>
      <c r="B1" s="633"/>
      <c r="C1" s="633"/>
      <c r="D1" s="633"/>
      <c r="E1" s="633"/>
      <c r="F1" s="633"/>
      <c r="G1" s="633"/>
      <c r="H1" s="633"/>
    </row>
    <row r="2" spans="1:8" s="20" customFormat="1" x14ac:dyDescent="0.35">
      <c r="A2" s="633" t="s">
        <v>33</v>
      </c>
      <c r="B2" s="633"/>
      <c r="C2" s="633"/>
      <c r="D2" s="633"/>
      <c r="E2" s="633"/>
      <c r="F2" s="633"/>
      <c r="G2" s="633"/>
      <c r="H2" s="633"/>
    </row>
    <row r="3" spans="1:8" s="20" customFormat="1" x14ac:dyDescent="0.35">
      <c r="A3" s="631" t="s">
        <v>367</v>
      </c>
      <c r="B3" s="631"/>
      <c r="C3" s="631"/>
      <c r="D3" s="631"/>
      <c r="E3" s="631"/>
      <c r="F3" s="631"/>
      <c r="G3" s="631"/>
      <c r="H3" s="631"/>
    </row>
    <row r="4" spans="1:8" s="20" customFormat="1" x14ac:dyDescent="0.35">
      <c r="A4" s="21" t="s">
        <v>615</v>
      </c>
      <c r="D4" s="19"/>
      <c r="E4" s="23"/>
      <c r="F4" s="27"/>
      <c r="G4" s="27"/>
      <c r="H4" s="19"/>
    </row>
    <row r="5" spans="1:8" s="20" customFormat="1" x14ac:dyDescent="0.35">
      <c r="A5" s="21"/>
      <c r="D5" s="19"/>
      <c r="E5" s="23"/>
      <c r="F5" s="23" t="s">
        <v>368</v>
      </c>
      <c r="G5" s="23"/>
      <c r="H5" s="28" t="s">
        <v>94</v>
      </c>
    </row>
    <row r="6" spans="1:8" s="20" customFormat="1" ht="13.5" customHeight="1" x14ac:dyDescent="0.35">
      <c r="A6" s="21"/>
      <c r="D6" s="19"/>
      <c r="E6" s="23"/>
      <c r="F6" s="23"/>
      <c r="G6" s="23"/>
      <c r="H6" s="28"/>
    </row>
    <row r="7" spans="1:8" x14ac:dyDescent="0.35">
      <c r="B7" s="1" t="s">
        <v>616</v>
      </c>
      <c r="F7" s="4">
        <v>110000</v>
      </c>
      <c r="H7" s="4">
        <v>0</v>
      </c>
    </row>
    <row r="8" spans="1:8" x14ac:dyDescent="0.35">
      <c r="F8" s="6"/>
      <c r="H8" s="6"/>
    </row>
    <row r="9" spans="1:8" ht="21.75" thickBot="1" x14ac:dyDescent="0.4">
      <c r="B9" s="2" t="s">
        <v>56</v>
      </c>
      <c r="F9" s="8">
        <f>SUM(F7:F8)</f>
        <v>110000</v>
      </c>
      <c r="G9" s="11"/>
      <c r="H9" s="8">
        <f>SUM(H7:H8)</f>
        <v>0</v>
      </c>
    </row>
    <row r="10" spans="1:8" ht="21.75" thickTop="1" x14ac:dyDescent="0.35"/>
  </sheetData>
  <mergeCells count="3">
    <mergeCell ref="A1:H1"/>
    <mergeCell ref="A2:H2"/>
    <mergeCell ref="A3:H3"/>
  </mergeCells>
  <pageMargins left="0.78740157480314965" right="0.39370078740157483" top="0.78740157480314965" bottom="0.74803149606299213" header="0.31496062992125984" footer="0.31496062992125984"/>
  <pageSetup paperSize="9" orientation="portrait" verticalDpi="0" copies="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4" workbookViewId="0">
      <selection activeCell="I10" sqref="I10"/>
    </sheetView>
  </sheetViews>
  <sheetFormatPr defaultRowHeight="21" x14ac:dyDescent="0.35"/>
  <cols>
    <col min="1" max="1" width="25.625" style="1" customWidth="1"/>
    <col min="2" max="2" width="9" style="31"/>
    <col min="3" max="3" width="7.75" style="52" customWidth="1"/>
    <col min="4" max="4" width="12.125" style="4" customWidth="1"/>
    <col min="5" max="5" width="9" style="31"/>
    <col min="6" max="6" width="7.625" style="52" customWidth="1"/>
    <col min="7" max="7" width="13" style="4" customWidth="1"/>
    <col min="8" max="16384" width="9" style="1"/>
  </cols>
  <sheetData>
    <row r="1" spans="1:8" s="20" customFormat="1" x14ac:dyDescent="0.35">
      <c r="A1" s="633" t="str">
        <f>งบแสดงฐานะ!A1</f>
        <v>เทศบาลตำบลนาดอกคำ อำเภอนาด้วง  จังหวัดเลย</v>
      </c>
      <c r="B1" s="633"/>
      <c r="C1" s="633"/>
      <c r="D1" s="633"/>
      <c r="E1" s="633"/>
      <c r="F1" s="633"/>
      <c r="G1" s="633"/>
      <c r="H1" s="24"/>
    </row>
    <row r="2" spans="1:8" s="20" customFormat="1" x14ac:dyDescent="0.35">
      <c r="A2" s="633" t="s">
        <v>33</v>
      </c>
      <c r="B2" s="633"/>
      <c r="C2" s="633"/>
      <c r="D2" s="633"/>
      <c r="E2" s="633"/>
      <c r="F2" s="633"/>
      <c r="G2" s="633"/>
      <c r="H2" s="24"/>
    </row>
    <row r="3" spans="1:8" s="20" customFormat="1" x14ac:dyDescent="0.35">
      <c r="A3" s="631" t="s">
        <v>367</v>
      </c>
      <c r="B3" s="631"/>
      <c r="C3" s="631"/>
      <c r="D3" s="631"/>
      <c r="E3" s="631"/>
      <c r="F3" s="631"/>
      <c r="G3" s="631"/>
      <c r="H3" s="25"/>
    </row>
    <row r="4" spans="1:8" s="20" customFormat="1" x14ac:dyDescent="0.35">
      <c r="A4" s="32"/>
      <c r="B4" s="32"/>
      <c r="C4" s="32"/>
      <c r="D4" s="126"/>
      <c r="E4" s="32"/>
      <c r="F4" s="32"/>
      <c r="G4" s="32"/>
      <c r="H4" s="25"/>
    </row>
    <row r="5" spans="1:8" s="20" customFormat="1" x14ac:dyDescent="0.35">
      <c r="A5" s="21" t="s">
        <v>613</v>
      </c>
      <c r="B5" s="56"/>
      <c r="C5" s="49"/>
      <c r="D5" s="19"/>
      <c r="E5" s="23"/>
      <c r="F5" s="53"/>
      <c r="G5" s="27"/>
      <c r="H5" s="19"/>
    </row>
    <row r="6" spans="1:8" x14ac:dyDescent="0.35">
      <c r="A6" s="638" t="s">
        <v>69</v>
      </c>
      <c r="B6" s="636">
        <v>2562</v>
      </c>
      <c r="C6" s="636"/>
      <c r="D6" s="636"/>
      <c r="E6" s="636">
        <v>2561</v>
      </c>
      <c r="F6" s="636"/>
      <c r="G6" s="636"/>
    </row>
    <row r="7" spans="1:8" s="46" customFormat="1" ht="42" x14ac:dyDescent="0.2">
      <c r="A7" s="638"/>
      <c r="B7" s="94" t="s">
        <v>70</v>
      </c>
      <c r="C7" s="95" t="s">
        <v>71</v>
      </c>
      <c r="D7" s="83" t="s">
        <v>53</v>
      </c>
      <c r="E7" s="94" t="s">
        <v>70</v>
      </c>
      <c r="F7" s="95" t="s">
        <v>71</v>
      </c>
      <c r="G7" s="83" t="s">
        <v>53</v>
      </c>
    </row>
    <row r="8" spans="1:8" x14ac:dyDescent="0.35">
      <c r="A8" s="42" t="s">
        <v>72</v>
      </c>
      <c r="B8" s="54">
        <v>2561</v>
      </c>
      <c r="C8" s="50">
        <v>0</v>
      </c>
      <c r="D8" s="48">
        <v>0</v>
      </c>
      <c r="E8" s="54"/>
      <c r="F8" s="50"/>
      <c r="G8" s="48"/>
    </row>
    <row r="9" spans="1:8" x14ac:dyDescent="0.35">
      <c r="A9" s="47"/>
      <c r="B9" s="55">
        <v>2562</v>
      </c>
      <c r="C9" s="51">
        <v>0</v>
      </c>
      <c r="D9" s="45">
        <v>0</v>
      </c>
      <c r="E9" s="55"/>
      <c r="F9" s="51"/>
      <c r="G9" s="45"/>
    </row>
    <row r="10" spans="1:8" x14ac:dyDescent="0.35">
      <c r="A10" s="636" t="s">
        <v>56</v>
      </c>
      <c r="B10" s="636"/>
      <c r="C10" s="106">
        <f>SUM(C8:C9)</f>
        <v>0</v>
      </c>
      <c r="D10" s="107">
        <f>SUM(D8:D9)</f>
        <v>0</v>
      </c>
      <c r="E10" s="93"/>
      <c r="F10" s="106"/>
      <c r="G10" s="107"/>
    </row>
    <row r="11" spans="1:8" x14ac:dyDescent="0.35">
      <c r="A11" s="47" t="s">
        <v>73</v>
      </c>
      <c r="B11" s="54">
        <v>2558</v>
      </c>
      <c r="C11" s="50">
        <v>0</v>
      </c>
      <c r="D11" s="48">
        <v>0</v>
      </c>
      <c r="E11" s="54">
        <v>2558</v>
      </c>
      <c r="F11" s="50">
        <v>4</v>
      </c>
      <c r="G11" s="48">
        <v>612.75</v>
      </c>
    </row>
    <row r="12" spans="1:8" x14ac:dyDescent="0.35">
      <c r="A12" s="47"/>
      <c r="B12" s="54">
        <v>2559</v>
      </c>
      <c r="C12" s="50">
        <v>0</v>
      </c>
      <c r="D12" s="48">
        <v>0</v>
      </c>
      <c r="E12" s="54">
        <v>2559</v>
      </c>
      <c r="F12" s="50">
        <v>11</v>
      </c>
      <c r="G12" s="48">
        <v>1438.3</v>
      </c>
    </row>
    <row r="13" spans="1:8" x14ac:dyDescent="0.35">
      <c r="A13" s="47"/>
      <c r="B13" s="54">
        <v>2560</v>
      </c>
      <c r="C13" s="50">
        <v>27</v>
      </c>
      <c r="D13" s="48">
        <v>2553.6</v>
      </c>
      <c r="E13" s="54">
        <v>2560</v>
      </c>
      <c r="F13" s="50">
        <v>39</v>
      </c>
      <c r="G13" s="48">
        <v>3499.8</v>
      </c>
    </row>
    <row r="14" spans="1:8" x14ac:dyDescent="0.35">
      <c r="A14" s="63"/>
      <c r="B14" s="274">
        <v>2561</v>
      </c>
      <c r="C14" s="275">
        <v>5</v>
      </c>
      <c r="D14" s="64">
        <v>298.3</v>
      </c>
      <c r="E14" s="274">
        <v>2561</v>
      </c>
      <c r="F14" s="275">
        <v>22</v>
      </c>
      <c r="G14" s="64">
        <v>1853.45</v>
      </c>
    </row>
    <row r="15" spans="1:8" x14ac:dyDescent="0.35">
      <c r="A15" s="18"/>
      <c r="B15" s="272">
        <v>2562</v>
      </c>
      <c r="C15" s="273">
        <v>158</v>
      </c>
      <c r="D15" s="16">
        <v>13926.05</v>
      </c>
      <c r="E15" s="272"/>
      <c r="F15" s="273"/>
      <c r="G15" s="16"/>
    </row>
    <row r="16" spans="1:8" x14ac:dyDescent="0.35">
      <c r="A16" s="636" t="s">
        <v>56</v>
      </c>
      <c r="B16" s="636"/>
      <c r="C16" s="106">
        <f>SUM(C11:C15)</f>
        <v>190</v>
      </c>
      <c r="D16" s="107">
        <f>SUM(D11:D15)</f>
        <v>16777.95</v>
      </c>
      <c r="E16" s="106"/>
      <c r="F16" s="106">
        <f>SUM(F11:F14)</f>
        <v>76</v>
      </c>
      <c r="G16" s="107">
        <f>SUM(G11:G14)</f>
        <v>7404.3</v>
      </c>
    </row>
    <row r="17" spans="1:7" x14ac:dyDescent="0.35">
      <c r="A17" s="42" t="s">
        <v>74</v>
      </c>
      <c r="B17" s="54">
        <v>2561</v>
      </c>
      <c r="C17" s="50">
        <v>0</v>
      </c>
      <c r="D17" s="48">
        <v>0</v>
      </c>
      <c r="E17" s="54"/>
      <c r="F17" s="50">
        <v>0</v>
      </c>
      <c r="G17" s="48">
        <v>0</v>
      </c>
    </row>
    <row r="18" spans="1:7" x14ac:dyDescent="0.35">
      <c r="A18" s="47"/>
      <c r="B18" s="55">
        <v>2562</v>
      </c>
      <c r="C18" s="51">
        <v>0</v>
      </c>
      <c r="D18" s="45">
        <v>0</v>
      </c>
      <c r="E18" s="55"/>
      <c r="F18" s="51">
        <v>0</v>
      </c>
      <c r="G18" s="45">
        <v>0</v>
      </c>
    </row>
    <row r="19" spans="1:7" x14ac:dyDescent="0.35">
      <c r="A19" s="636" t="s">
        <v>56</v>
      </c>
      <c r="B19" s="636"/>
      <c r="C19" s="106">
        <f>SUM(C17:C18)</f>
        <v>0</v>
      </c>
      <c r="D19" s="107">
        <f>SUM(D17:D18)</f>
        <v>0</v>
      </c>
      <c r="E19" s="93"/>
      <c r="F19" s="106"/>
      <c r="G19" s="107"/>
    </row>
    <row r="20" spans="1:7" ht="21.75" thickBot="1" x14ac:dyDescent="0.4">
      <c r="A20" s="637" t="s">
        <v>67</v>
      </c>
      <c r="B20" s="637"/>
      <c r="C20" s="105">
        <f>SUM(C10,C16,C19)</f>
        <v>190</v>
      </c>
      <c r="D20" s="127">
        <f>SUM(D10,D16,D19)</f>
        <v>16777.95</v>
      </c>
      <c r="E20" s="105"/>
      <c r="F20" s="105">
        <f>SUM(F10,F16,F19)</f>
        <v>76</v>
      </c>
      <c r="G20" s="127">
        <f>SUM(G10,G16,G19)</f>
        <v>7404.3</v>
      </c>
    </row>
    <row r="21" spans="1:7" ht="21.75" thickTop="1" x14ac:dyDescent="0.35"/>
  </sheetData>
  <mergeCells count="10">
    <mergeCell ref="E6:G6"/>
    <mergeCell ref="A1:G1"/>
    <mergeCell ref="A2:G2"/>
    <mergeCell ref="A3:G3"/>
    <mergeCell ref="A6:A7"/>
    <mergeCell ref="A10:B10"/>
    <mergeCell ref="A16:B16"/>
    <mergeCell ref="A19:B19"/>
    <mergeCell ref="A20:B20"/>
    <mergeCell ref="B6:D6"/>
  </mergeCells>
  <printOptions horizontalCentered="1"/>
  <pageMargins left="0.78740157480314965" right="0.39370078740157483" top="0.78740157480314965" bottom="0.74803149606299213" header="0.31496062992125984" footer="0.31496062992125984"/>
  <pageSetup paperSize="9" orientation="portrait" verticalDpi="0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40</vt:i4>
      </vt:variant>
      <vt:variant>
        <vt:lpstr>ช่วงที่มีชื่อ</vt:lpstr>
      </vt:variant>
      <vt:variant>
        <vt:i4>2</vt:i4>
      </vt:variant>
    </vt:vector>
  </HeadingPairs>
  <TitlesOfParts>
    <vt:vector size="42" baseType="lpstr">
      <vt:lpstr>งบแสดงฐานะ</vt:lpstr>
      <vt:lpstr>ข้อมูลทั่วไป</vt:lpstr>
      <vt:lpstr>เหตุ2</vt:lpstr>
      <vt:lpstr>เหตุ3</vt:lpstr>
      <vt:lpstr>เหตุ4</vt:lpstr>
      <vt:lpstr>เหตุ5</vt:lpstr>
      <vt:lpstr>เหตุ6</vt:lpstr>
      <vt:lpstr>เหตุ7</vt:lpstr>
      <vt:lpstr>เหตุ8</vt:lpstr>
      <vt:lpstr>เหตุ9</vt:lpstr>
      <vt:lpstr>เหตุ10</vt:lpstr>
      <vt:lpstr>เหตุ11</vt:lpstr>
      <vt:lpstr>เหตุ12</vt:lpstr>
      <vt:lpstr>เหตุ13</vt:lpstr>
      <vt:lpstr>เหตุ14</vt:lpstr>
      <vt:lpstr>เหตุ15</vt:lpstr>
      <vt:lpstr>เหตุ15.1</vt:lpstr>
      <vt:lpstr>00410</vt:lpstr>
      <vt:lpstr>00110</vt:lpstr>
      <vt:lpstr>00120</vt:lpstr>
      <vt:lpstr>00210</vt:lpstr>
      <vt:lpstr>00220</vt:lpstr>
      <vt:lpstr>00230</vt:lpstr>
      <vt:lpstr>00240</vt:lpstr>
      <vt:lpstr>00250</vt:lpstr>
      <vt:lpstr>00260</vt:lpstr>
      <vt:lpstr>00310</vt:lpstr>
      <vt:lpstr>00320</vt:lpstr>
      <vt:lpstr>00330</vt:lpstr>
      <vt:lpstr>จ่ายจากรายรับแผนรวม</vt:lpstr>
      <vt:lpstr>รายจ่ายจากสะสม</vt:lpstr>
      <vt:lpstr>รายจ่ายจากทุนสำรอง</vt:lpstr>
      <vt:lpstr>รายจ่ายจากเงินกู้</vt:lpstr>
      <vt:lpstr>งบแสดงผลจ่ายจากรายรับ</vt:lpstr>
      <vt:lpstr>จ่ายจากเงินรายรับและเงินสะสม</vt:lpstr>
      <vt:lpstr>แสดงรับจ่ายจากสะสมทุนสะสม</vt:lpstr>
      <vt:lpstr>แสดงรับจ่ายจากสะสมทุนสะสมและกู้</vt:lpstr>
      <vt:lpstr>1.ครุภัณฑ์</vt:lpstr>
      <vt:lpstr>2.ที่ดินและสิ่งก่อสร้าง</vt:lpstr>
      <vt:lpstr>ทรัพย์สินได้มาปี62</vt:lpstr>
      <vt:lpstr>เหตุ3!Print_Titles</vt:lpstr>
      <vt:lpstr>เหตุ4!Print_Titles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</dc:creator>
  <cp:lastModifiedBy>Windows10</cp:lastModifiedBy>
  <cp:lastPrinted>2019-10-21T04:45:23Z</cp:lastPrinted>
  <dcterms:created xsi:type="dcterms:W3CDTF">2018-08-14T03:44:01Z</dcterms:created>
  <dcterms:modified xsi:type="dcterms:W3CDTF">2019-10-21T06:21:51Z</dcterms:modified>
</cp:coreProperties>
</file>